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17E3EA0E-8DF8-4484-865F-3957E76FF296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O17" i="12" l="1"/>
  <c r="O37" i="12"/>
  <c r="O34" i="12"/>
  <c r="O20" i="12"/>
  <c r="O34" i="11"/>
  <c r="O37" i="11"/>
  <c r="O20" i="11"/>
  <c r="O17" i="11"/>
  <c r="O37" i="1"/>
  <c r="O20" i="1"/>
  <c r="O17" i="1"/>
  <c r="O20" i="10"/>
  <c r="O17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I2" i="1" l="1"/>
  <c r="I2" i="11"/>
  <c r="I2" i="12"/>
  <c r="I2" i="10"/>
  <c r="O32" i="1" l="1"/>
  <c r="O32" i="11"/>
  <c r="O32" i="12"/>
  <c r="O32" i="10"/>
  <c r="O16" i="1"/>
  <c r="O16" i="11"/>
  <c r="O16" i="12"/>
  <c r="O16" i="10"/>
  <c r="O12" i="12"/>
  <c r="O12" i="10"/>
  <c r="O6" i="1"/>
  <c r="O6" i="11"/>
  <c r="O6" i="12"/>
  <c r="O33" i="12" s="1"/>
  <c r="O6" i="10"/>
  <c r="O33" i="1" l="1"/>
  <c r="O36" i="1" s="1"/>
  <c r="O12" i="11"/>
  <c r="O33" i="11"/>
  <c r="O36" i="11" s="1"/>
  <c r="O38" i="11" s="1"/>
  <c r="O12" i="1"/>
  <c r="O36" i="12"/>
  <c r="O33" i="10"/>
  <c r="M37" i="12"/>
  <c r="N37" i="12"/>
  <c r="D34" i="12"/>
  <c r="E34" i="12"/>
  <c r="F34" i="12"/>
  <c r="G34" i="12"/>
  <c r="H34" i="12"/>
  <c r="I34" i="12"/>
  <c r="J34" i="12"/>
  <c r="K34" i="12"/>
  <c r="L34" i="12"/>
  <c r="M34" i="12"/>
  <c r="N34" i="12"/>
  <c r="C34" i="12"/>
  <c r="M37" i="11"/>
  <c r="N37" i="11"/>
  <c r="D34" i="11"/>
  <c r="E34" i="11"/>
  <c r="F34" i="11"/>
  <c r="G34" i="11"/>
  <c r="H34" i="11"/>
  <c r="I34" i="11"/>
  <c r="J34" i="11"/>
  <c r="K34" i="11"/>
  <c r="L34" i="11"/>
  <c r="M34" i="11"/>
  <c r="N34" i="11"/>
  <c r="C34" i="11"/>
  <c r="M37" i="1"/>
  <c r="N37" i="1"/>
  <c r="O38" i="1" l="1"/>
  <c r="O38" i="12"/>
  <c r="O36" i="10"/>
  <c r="O38" i="10" l="1"/>
  <c r="M20" i="1"/>
  <c r="N20" i="1"/>
  <c r="M20" i="11"/>
  <c r="N20" i="11"/>
  <c r="M20" i="12"/>
  <c r="N20" i="12"/>
  <c r="M20" i="10"/>
  <c r="N20" i="10"/>
  <c r="N16" i="1"/>
  <c r="N17" i="1"/>
  <c r="N16" i="11"/>
  <c r="N17" i="11"/>
  <c r="N16" i="12"/>
  <c r="N17" i="12"/>
  <c r="N16" i="10"/>
  <c r="N12" i="10"/>
  <c r="N6" i="1"/>
  <c r="N6" i="11"/>
  <c r="N6" i="12"/>
  <c r="N6" i="10"/>
  <c r="N12" i="12" l="1"/>
  <c r="N12" i="11"/>
  <c r="N33" i="1"/>
  <c r="N32" i="10"/>
  <c r="M32" i="10"/>
  <c r="N32" i="12"/>
  <c r="N33" i="12"/>
  <c r="N32" i="11"/>
  <c r="N33" i="11"/>
  <c r="N32" i="1"/>
  <c r="N12" i="1"/>
  <c r="N33" i="10"/>
  <c r="M16" i="1"/>
  <c r="M17" i="1"/>
  <c r="M16" i="11"/>
  <c r="M17" i="11"/>
  <c r="M16" i="12"/>
  <c r="M17" i="12"/>
  <c r="M16" i="10"/>
  <c r="M12" i="10"/>
  <c r="M6" i="1"/>
  <c r="M6" i="11"/>
  <c r="M6" i="12"/>
  <c r="M6" i="10"/>
  <c r="M32" i="12" l="1"/>
  <c r="M32" i="11"/>
  <c r="M32" i="1"/>
  <c r="N36" i="1"/>
  <c r="N36" i="11"/>
  <c r="N36" i="12"/>
  <c r="M33" i="10"/>
  <c r="N36" i="10"/>
  <c r="M33" i="12"/>
  <c r="M12" i="12"/>
  <c r="M33" i="11"/>
  <c r="M12" i="11"/>
  <c r="M33" i="1"/>
  <c r="M12" i="1"/>
  <c r="L20" i="1"/>
  <c r="L20" i="11"/>
  <c r="L20" i="12"/>
  <c r="L20" i="10"/>
  <c r="L16" i="1"/>
  <c r="L17" i="1"/>
  <c r="L16" i="11"/>
  <c r="L17" i="11"/>
  <c r="L16" i="12"/>
  <c r="L17" i="12"/>
  <c r="L16" i="10"/>
  <c r="L12" i="10"/>
  <c r="L6" i="1"/>
  <c r="L6" i="11"/>
  <c r="L6" i="12"/>
  <c r="L6" i="10"/>
  <c r="N38" i="1" l="1"/>
  <c r="N38" i="12"/>
  <c r="M36" i="12"/>
  <c r="M36" i="1"/>
  <c r="N38" i="11"/>
  <c r="M36" i="11"/>
  <c r="M36" i="10"/>
  <c r="N38" i="10"/>
  <c r="L12" i="1"/>
  <c r="L32" i="12"/>
  <c r="L33" i="12"/>
  <c r="L32" i="11"/>
  <c r="L32" i="1"/>
  <c r="L33" i="1"/>
  <c r="L32" i="10"/>
  <c r="L33" i="10"/>
  <c r="L12" i="11"/>
  <c r="L33" i="11"/>
  <c r="L12" i="12"/>
  <c r="M38" i="11" l="1"/>
  <c r="M38" i="12"/>
  <c r="M38" i="1"/>
  <c r="M38" i="10"/>
  <c r="L36" i="1"/>
  <c r="L36" i="12"/>
  <c r="L36" i="10"/>
  <c r="L36" i="11"/>
  <c r="K20" i="1"/>
  <c r="K20" i="11"/>
  <c r="K20" i="12"/>
  <c r="K20" i="10"/>
  <c r="J17" i="1"/>
  <c r="K17" i="1"/>
  <c r="J17" i="11"/>
  <c r="K17" i="11"/>
  <c r="J17" i="12"/>
  <c r="K17" i="12"/>
  <c r="K16" i="1"/>
  <c r="K16" i="11"/>
  <c r="K16" i="12"/>
  <c r="K16" i="10"/>
  <c r="K12" i="10"/>
  <c r="K6" i="1"/>
  <c r="K6" i="11"/>
  <c r="K6" i="12"/>
  <c r="K6" i="10"/>
  <c r="K32" i="12" l="1"/>
  <c r="K32" i="1"/>
  <c r="K12" i="12"/>
  <c r="K33" i="12"/>
  <c r="K32" i="11"/>
  <c r="K12" i="11"/>
  <c r="K33" i="11"/>
  <c r="K12" i="1"/>
  <c r="K33" i="1"/>
  <c r="K32" i="10"/>
  <c r="K33" i="10"/>
  <c r="K36" i="10" l="1"/>
  <c r="J20" i="1" l="1"/>
  <c r="J20" i="11"/>
  <c r="J20" i="12"/>
  <c r="J20" i="10"/>
  <c r="J16" i="1"/>
  <c r="J16" i="11"/>
  <c r="J16" i="12"/>
  <c r="J16" i="10"/>
  <c r="J12" i="10"/>
  <c r="J6" i="1"/>
  <c r="J6" i="11"/>
  <c r="J6" i="12"/>
  <c r="J6" i="10"/>
  <c r="J33" i="12" l="1"/>
  <c r="J33" i="11"/>
  <c r="J33" i="1"/>
  <c r="J32" i="12"/>
  <c r="J32" i="11"/>
  <c r="J32" i="1"/>
  <c r="J33" i="10"/>
  <c r="J36" i="10" s="1"/>
  <c r="J32" i="10"/>
  <c r="J12" i="11"/>
  <c r="J12" i="1"/>
  <c r="J12" i="12"/>
  <c r="I20" i="12"/>
  <c r="I16" i="12"/>
  <c r="I17" i="12"/>
  <c r="I6" i="12"/>
  <c r="I20" i="11"/>
  <c r="I17" i="11"/>
  <c r="I16" i="11"/>
  <c r="I6" i="11"/>
  <c r="I20" i="1"/>
  <c r="I16" i="1"/>
  <c r="I17" i="1"/>
  <c r="I6" i="1"/>
  <c r="I32" i="12" l="1"/>
  <c r="I33" i="12"/>
  <c r="I32" i="11"/>
  <c r="I33" i="11"/>
  <c r="I32" i="1"/>
  <c r="I33" i="1"/>
  <c r="J36" i="11"/>
  <c r="J36" i="12"/>
  <c r="I12" i="12"/>
  <c r="J36" i="1"/>
  <c r="I12" i="11"/>
  <c r="I12" i="1"/>
  <c r="I36" i="12" l="1"/>
  <c r="I36" i="11"/>
  <c r="I36" i="1"/>
  <c r="I20" i="10"/>
  <c r="I16" i="10"/>
  <c r="I12" i="10"/>
  <c r="I6" i="10"/>
  <c r="I33" i="10" l="1"/>
  <c r="I36" i="10" s="1"/>
  <c r="I32" i="10"/>
  <c r="D20" i="12"/>
  <c r="E20" i="12"/>
  <c r="F20" i="12"/>
  <c r="G20" i="12"/>
  <c r="H20" i="12"/>
  <c r="D17" i="12"/>
  <c r="E17" i="12"/>
  <c r="F17" i="12"/>
  <c r="G17" i="12"/>
  <c r="H17" i="12"/>
  <c r="D20" i="11"/>
  <c r="E20" i="11"/>
  <c r="F20" i="11"/>
  <c r="G20" i="11"/>
  <c r="H20" i="11"/>
  <c r="G17" i="11"/>
  <c r="H17" i="11"/>
  <c r="D16" i="11"/>
  <c r="E16" i="11"/>
  <c r="F16" i="11"/>
  <c r="G16" i="11"/>
  <c r="H16" i="11"/>
  <c r="D6" i="11"/>
  <c r="E6" i="11"/>
  <c r="F6" i="11"/>
  <c r="G6" i="11"/>
  <c r="H6" i="11"/>
  <c r="D17" i="1"/>
  <c r="E17" i="1"/>
  <c r="F17" i="1"/>
  <c r="G17" i="1"/>
  <c r="H17" i="1"/>
  <c r="F32" i="12" l="1"/>
  <c r="H32" i="12"/>
  <c r="G32" i="12"/>
  <c r="E32" i="12"/>
  <c r="D32" i="12"/>
  <c r="H32" i="11"/>
  <c r="G32" i="11"/>
  <c r="H33" i="11"/>
  <c r="G33" i="11"/>
  <c r="F12" i="11"/>
  <c r="H12" i="11"/>
  <c r="G12" i="11"/>
  <c r="E12" i="11"/>
  <c r="D12" i="11"/>
  <c r="H20" i="1"/>
  <c r="H20" i="10"/>
  <c r="H16" i="1"/>
  <c r="H16" i="12"/>
  <c r="H16" i="10"/>
  <c r="H12" i="10"/>
  <c r="H6" i="1"/>
  <c r="H6" i="12"/>
  <c r="H6" i="10"/>
  <c r="H33" i="12" l="1"/>
  <c r="H32" i="1"/>
  <c r="G36" i="11"/>
  <c r="H33" i="1"/>
  <c r="H33" i="10"/>
  <c r="H36" i="10" s="1"/>
  <c r="H32" i="10"/>
  <c r="H12" i="12"/>
  <c r="H36" i="11"/>
  <c r="H12" i="1"/>
  <c r="H36" i="12" l="1"/>
  <c r="H36" i="1"/>
  <c r="C20" i="12"/>
  <c r="C17" i="12"/>
  <c r="F16" i="12"/>
  <c r="E16" i="12"/>
  <c r="D16" i="12"/>
  <c r="C16" i="12"/>
  <c r="F6" i="12"/>
  <c r="E6" i="12"/>
  <c r="D6" i="12"/>
  <c r="C6" i="12"/>
  <c r="C20" i="11"/>
  <c r="F17" i="11"/>
  <c r="E17" i="11"/>
  <c r="D17" i="11"/>
  <c r="C17" i="11"/>
  <c r="C16" i="11"/>
  <c r="C6" i="11"/>
  <c r="F20" i="1"/>
  <c r="E20" i="1"/>
  <c r="D20" i="1"/>
  <c r="C20" i="1"/>
  <c r="C17" i="1"/>
  <c r="F16" i="1"/>
  <c r="E16" i="1"/>
  <c r="D16" i="1"/>
  <c r="C16" i="1"/>
  <c r="F6" i="1"/>
  <c r="E6" i="1"/>
  <c r="D6" i="1"/>
  <c r="C6" i="1"/>
  <c r="F20" i="10"/>
  <c r="E20" i="10"/>
  <c r="D20" i="10"/>
  <c r="C20" i="10"/>
  <c r="F16" i="10"/>
  <c r="E16" i="10"/>
  <c r="D16" i="10"/>
  <c r="C16" i="10"/>
  <c r="F6" i="10"/>
  <c r="E6" i="10"/>
  <c r="D6" i="10"/>
  <c r="C6" i="10"/>
  <c r="E33" i="12" l="1"/>
  <c r="D33" i="12"/>
  <c r="D33" i="1"/>
  <c r="E32" i="1"/>
  <c r="D32" i="1"/>
  <c r="F32" i="10"/>
  <c r="E32" i="10"/>
  <c r="F33" i="12"/>
  <c r="D32" i="11"/>
  <c r="D33" i="11"/>
  <c r="E32" i="11"/>
  <c r="E33" i="11"/>
  <c r="F32" i="11"/>
  <c r="F33" i="11"/>
  <c r="E33" i="1"/>
  <c r="F33" i="1"/>
  <c r="F32" i="1"/>
  <c r="D33" i="10"/>
  <c r="D32" i="10"/>
  <c r="F33" i="10"/>
  <c r="F36" i="10" s="1"/>
  <c r="E33" i="10"/>
  <c r="C12" i="12"/>
  <c r="C12" i="10"/>
  <c r="C12" i="11"/>
  <c r="D12" i="12"/>
  <c r="E12" i="12"/>
  <c r="E12" i="10"/>
  <c r="F12" i="10"/>
  <c r="C32" i="1"/>
  <c r="C33" i="1"/>
  <c r="C32" i="12"/>
  <c r="C32" i="11"/>
  <c r="D12" i="1"/>
  <c r="C33" i="12"/>
  <c r="C32" i="10"/>
  <c r="D12" i="10"/>
  <c r="F12" i="12"/>
  <c r="C33" i="11"/>
  <c r="C12" i="1"/>
  <c r="E12" i="1"/>
  <c r="F12" i="1"/>
  <c r="C33" i="10"/>
  <c r="C36" i="10" s="1"/>
  <c r="G6" i="1"/>
  <c r="G16" i="1"/>
  <c r="G20" i="1"/>
  <c r="G6" i="12"/>
  <c r="G16" i="12"/>
  <c r="G6" i="10"/>
  <c r="G12" i="10"/>
  <c r="G16" i="10"/>
  <c r="G20" i="10"/>
  <c r="E36" i="10" l="1"/>
  <c r="D36" i="10"/>
  <c r="G33" i="12"/>
  <c r="G32" i="1"/>
  <c r="G32" i="10"/>
  <c r="G33" i="1"/>
  <c r="G33" i="10"/>
  <c r="G36" i="10" s="1"/>
  <c r="K36" i="1"/>
  <c r="K36" i="12"/>
  <c r="K36" i="11"/>
  <c r="D36" i="1"/>
  <c r="C36" i="11"/>
  <c r="E36" i="12"/>
  <c r="F36" i="12"/>
  <c r="D36" i="11"/>
  <c r="C36" i="12"/>
  <c r="C36" i="1"/>
  <c r="D36" i="12"/>
  <c r="F36" i="1"/>
  <c r="E36" i="11"/>
  <c r="E36" i="1"/>
  <c r="F36" i="11"/>
  <c r="G12" i="1"/>
  <c r="G12" i="12"/>
  <c r="G36" i="1" l="1"/>
  <c r="G36" i="12"/>
  <c r="E38" i="10" l="1"/>
  <c r="K38" i="10"/>
  <c r="K37" i="11"/>
  <c r="F37" i="1"/>
  <c r="J37" i="11"/>
  <c r="I37" i="12"/>
  <c r="E37" i="12"/>
  <c r="E38" i="12"/>
  <c r="C37" i="12"/>
  <c r="C38" i="10"/>
  <c r="I38" i="10"/>
  <c r="G38" i="10"/>
  <c r="G37" i="1"/>
  <c r="G37" i="11"/>
  <c r="G38" i="11" s="1"/>
  <c r="L37" i="12"/>
  <c r="J37" i="12"/>
  <c r="J38" i="12" s="1"/>
  <c r="L37" i="1"/>
  <c r="I37" i="1"/>
  <c r="J37" i="1"/>
  <c r="C37" i="11"/>
  <c r="K37" i="1"/>
  <c r="L37" i="11"/>
  <c r="F37" i="12"/>
  <c r="D37" i="1"/>
  <c r="D38" i="10"/>
  <c r="D37" i="12"/>
  <c r="G37" i="12"/>
  <c r="G38" i="12" s="1"/>
  <c r="K37" i="12"/>
  <c r="I37" i="11"/>
  <c r="I38" i="11" s="1"/>
  <c r="L38" i="10"/>
  <c r="C37" i="1"/>
  <c r="C38" i="1" s="1"/>
  <c r="F37" i="11"/>
  <c r="E37" i="1"/>
  <c r="H38" i="10"/>
  <c r="H37" i="11"/>
  <c r="E37" i="11"/>
  <c r="E38" i="11" s="1"/>
  <c r="D37" i="11"/>
  <c r="F38" i="10"/>
  <c r="H37" i="1"/>
  <c r="J38" i="10"/>
  <c r="H37" i="12"/>
  <c r="H38" i="12" s="1"/>
  <c r="K38" i="11" l="1"/>
  <c r="K38" i="12"/>
  <c r="L38" i="12"/>
  <c r="K38" i="1"/>
  <c r="I38" i="1"/>
  <c r="E38" i="1"/>
  <c r="D38" i="11"/>
  <c r="H38" i="11"/>
  <c r="H38" i="1"/>
  <c r="F38" i="1"/>
  <c r="J38" i="1"/>
  <c r="D38" i="12"/>
  <c r="L38" i="1"/>
  <c r="C38" i="12"/>
  <c r="D38" i="1"/>
  <c r="L38" i="11"/>
  <c r="F38" i="11"/>
  <c r="G38" i="1"/>
  <c r="C38" i="11"/>
  <c r="I38" i="12"/>
  <c r="F38" i="12"/>
  <c r="J3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2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transport by mean other than railways
</t>
        </r>
      </text>
    </comment>
    <comment ref="B34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product tax-subs
</t>
        </r>
      </text>
    </comment>
  </commentList>
</comments>
</file>

<file path=xl/sharedStrings.xml><?xml version="1.0" encoding="utf-8"?>
<sst xmlns="http://schemas.openxmlformats.org/spreadsheetml/2006/main" count="280" uniqueCount="76">
  <si>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</si>
  <si>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</si>
  <si>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</si>
  <si>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</si>
  <si>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</si>
  <si>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</si>
  <si>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</si>
  <si>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</si>
  <si>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</si>
  <si>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</si>
  <si>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</si>
  <si>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</si>
  <si>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</si>
  <si>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</si>
  <si>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</si>
  <si>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</si>
  <si>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</si>
  <si>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</si>
  <si>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</si>
  <si>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</si>
  <si>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</si>
  <si>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</si>
  <si>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</si>
  <si>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</si>
  <si>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</si>
  <si>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</si>
  <si>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</si>
  <si>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</si>
  <si>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</si>
  <si>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</si>
  <si>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</si>
  <si>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</si>
  <si>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</si>
  <si>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</si>
  <si>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</si>
  <si>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</si>
  <si>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</si>
  <si>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</si>
  <si>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</si>
  <si>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</si>
  <si>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</si>
  <si>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</si>
  <si>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</si>
  <si>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</si>
  <si>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</si>
  <si>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</si>
  <si>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</si>
  <si>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</si>
  <si>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</si>
  <si>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</si>
  <si>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</si>
  <si>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</si>
  <si>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</si>
  <si>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</si>
  <si>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</si>
  <si>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</si>
  <si>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</si>
  <si>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</si>
  <si>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</si>
  <si>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</si>
  <si>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</si>
  <si>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</si>
  <si>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</si>
  <si>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</si>
  <si>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</si>
  <si>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</si>
  <si>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Chhattisgarh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</si>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</sst>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13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3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1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1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48">
    <xf numFmtId="0" fontId="0" fillId="0" borderId="0" xfId="0"/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1" fontId="17" fillId="0" borderId="0" xfId="11" applyNumberFormat="1" applyFont="1" applyFill="1" applyBorder="1" applyAlignment="1">
      <alignment horizontal="right" vertical="center"/>
    </xf>
    <xf numFmtId="1" fontId="17" fillId="0" borderId="0" xfId="11" applyNumberFormat="1" applyFont="1" applyFill="1" applyBorder="1" applyAlignment="1">
      <alignment vertical="center"/>
    </xf>
    <xf numFmtId="1" fontId="22" fillId="0" borderId="0" xfId="11" applyNumberFormat="1" applyFont="1" applyFill="1" applyBorder="1" applyAlignment="1">
      <alignment horizontal="right" vertical="center"/>
    </xf>
    <xf numFmtId="1" fontId="7" fillId="0" borderId="0" xfId="0" applyNumberFormat="1" applyFont="1" applyFill="1" applyBorder="1" applyAlignment="1" applyProtection="1">
      <alignment vertical="center"/>
      <protection locked="0"/>
    </xf>
    <xf numFmtId="1" fontId="20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Protection="1">
      <protection locked="0"/>
    </xf>
    <xf numFmtId="49" fontId="11" fillId="0" borderId="0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49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1" fontId="19" fillId="0" borderId="0" xfId="11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 applyProtection="1">
      <alignment vertical="center" wrapText="1"/>
      <protection locked="0"/>
    </xf>
    <xf numFmtId="1" fontId="19" fillId="0" borderId="0" xfId="0" applyNumberFormat="1" applyFont="1" applyFill="1" applyBorder="1" applyAlignment="1">
      <alignment horizontal="right" vertical="center"/>
    </xf>
    <xf numFmtId="1" fontId="18" fillId="0" borderId="0" xfId="0" applyNumberFormat="1" applyFont="1" applyFill="1" applyBorder="1" applyProtection="1">
      <protection locked="0"/>
    </xf>
    <xf numFmtId="49" fontId="12" fillId="0" borderId="0" xfId="0" quotePrefix="1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1" fontId="19" fillId="3" borderId="0" xfId="11" applyNumberFormat="1" applyFont="1" applyFill="1" applyBorder="1" applyAlignment="1">
      <alignment horizontal="right" vertical="center"/>
    </xf>
    <xf numFmtId="1" fontId="21" fillId="3" borderId="0" xfId="11" applyNumberFormat="1" applyFont="1" applyFill="1" applyBorder="1" applyAlignment="1">
      <alignment horizontal="right" vertical="center"/>
    </xf>
    <xf numFmtId="1" fontId="21" fillId="0" borderId="0" xfId="11" applyNumberFormat="1" applyFont="1" applyFill="1" applyBorder="1" applyAlignment="1">
      <alignment horizontal="right" vertical="center"/>
    </xf>
    <xf numFmtId="1" fontId="25" fillId="3" borderId="0" xfId="11" applyNumberFormat="1" applyFont="1" applyFill="1" applyBorder="1" applyAlignment="1">
      <alignment horizontal="right" vertical="center"/>
    </xf>
    <xf numFmtId="49" fontId="12" fillId="4" borderId="0" xfId="0" applyNumberFormat="1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1" fontId="18" fillId="4" borderId="0" xfId="0" applyNumberFormat="1" applyFont="1" applyFill="1" applyBorder="1" applyProtection="1"/>
    <xf numFmtId="1" fontId="17" fillId="4" borderId="0" xfId="11" applyNumberFormat="1" applyFont="1" applyFill="1" applyBorder="1" applyAlignment="1">
      <alignment horizontal="right" vertical="center"/>
    </xf>
    <xf numFmtId="1" fontId="7" fillId="4" borderId="0" xfId="0" applyNumberFormat="1" applyFont="1" applyFill="1" applyBorder="1" applyProtection="1"/>
    <xf numFmtId="0" fontId="7" fillId="4" borderId="0" xfId="0" applyFont="1" applyFill="1" applyBorder="1" applyProtection="1"/>
    <xf numFmtId="0" fontId="7" fillId="4" borderId="0" xfId="0" applyFont="1" applyFill="1" applyBorder="1" applyProtection="1">
      <protection locked="0"/>
    </xf>
    <xf numFmtId="49" fontId="12" fillId="4" borderId="0" xfId="0" applyNumberFormat="1" applyFont="1" applyFill="1" applyBorder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left" vertical="center" wrapText="1"/>
      <protection locked="0"/>
    </xf>
    <xf numFmtId="1" fontId="18" fillId="4" borderId="0" xfId="0" applyNumberFormat="1" applyFont="1" applyFill="1" applyBorder="1" applyProtection="1">
      <protection locked="0"/>
    </xf>
    <xf numFmtId="1" fontId="7" fillId="4" borderId="0" xfId="0" applyNumberFormat="1" applyFont="1" applyFill="1" applyBorder="1" applyProtection="1">
      <protection locked="0"/>
    </xf>
    <xf numFmtId="49" fontId="14" fillId="4" borderId="0" xfId="0" applyNumberFormat="1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left" vertical="center" wrapText="1"/>
    </xf>
    <xf numFmtId="49" fontId="12" fillId="4" borderId="0" xfId="0" quotePrefix="1" applyNumberFormat="1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vertical="center" wrapText="1"/>
      <protection locked="0"/>
    </xf>
    <xf numFmtId="1" fontId="20" fillId="4" borderId="0" xfId="0" applyNumberFormat="1" applyFont="1" applyFill="1" applyBorder="1" applyAlignment="1">
      <alignment horizontal="right" vertical="center"/>
    </xf>
    <xf numFmtId="0" fontId="18" fillId="4" borderId="0" xfId="0" applyFont="1" applyFill="1" applyBorder="1" applyProtection="1">
      <protection locked="0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X39"/>
  <sheetViews>
    <sheetView tabSelected="1" zoomScale="69" zoomScaleNormal="69" zoomScaleSheetLayoutView="100" workbookViewId="0">
      <pane xSplit="2" ySplit="5" topLeftCell="C6" activePane="bottomRight" state="frozen"/>
      <selection activeCell="H1" sqref="H1:K1048576"/>
      <selection pane="topRight" activeCell="H1" sqref="H1:K1048576"/>
      <selection pane="bottomLeft" activeCell="H1" sqref="H1:K1048576"/>
      <selection pane="bottomRight" activeCell="AO20" sqref="AO20:AO21"/>
    </sheetView>
  </sheetViews>
  <sheetFormatPr defaultColWidth="8.85546875" defaultRowHeight="15" x14ac:dyDescent="0.25"/>
  <cols>
    <col min="1" max="1" width="11" style="2" customWidth="1"/>
    <col min="2" max="2" width="44" style="2" customWidth="1"/>
    <col min="3" max="6" width="12.85546875" style="2" customWidth="1"/>
    <col min="7" max="15" width="11.85546875" style="1" customWidth="1"/>
    <col min="16" max="43" width="9.140625" style="2" customWidth="1"/>
    <col min="44" max="44" width="12.42578125" style="2" customWidth="1"/>
    <col min="45" max="66" width="9.140625" style="2" customWidth="1"/>
    <col min="67" max="67" width="12.140625" style="2" customWidth="1"/>
    <col min="68" max="71" width="9.140625" style="2" customWidth="1"/>
    <col min="72" max="76" width="9.140625" style="2" hidden="1" customWidth="1"/>
    <col min="77" max="77" width="9.140625" style="2" customWidth="1"/>
    <col min="78" max="82" width="9.140625" style="2" hidden="1" customWidth="1"/>
    <col min="83" max="83" width="9.140625" style="2" customWidth="1"/>
    <col min="84" max="88" width="9.140625" style="2" hidden="1" customWidth="1"/>
    <col min="89" max="89" width="9.140625" style="2" customWidth="1"/>
    <col min="90" max="94" width="9.140625" style="2" hidden="1" customWidth="1"/>
    <col min="95" max="95" width="9.140625" style="2" customWidth="1"/>
    <col min="96" max="100" width="9.140625" style="2" hidden="1" customWidth="1"/>
    <col min="101" max="101" width="9.140625" style="1" customWidth="1"/>
    <col min="102" max="106" width="9.140625" style="1" hidden="1" customWidth="1"/>
    <col min="107" max="107" width="9.140625" style="1" customWidth="1"/>
    <col min="108" max="112" width="9.140625" style="1" hidden="1" customWidth="1"/>
    <col min="113" max="113" width="9.140625" style="1" customWidth="1"/>
    <col min="114" max="118" width="9.140625" style="1" hidden="1" customWidth="1"/>
    <col min="119" max="119" width="9.140625" style="1" customWidth="1"/>
    <col min="120" max="149" width="9.140625" style="2" customWidth="1"/>
    <col min="150" max="150" width="9.140625" style="2" hidden="1" customWidth="1"/>
    <col min="151" max="158" width="9.140625" style="2" customWidth="1"/>
    <col min="159" max="159" width="9.140625" style="2" hidden="1" customWidth="1"/>
    <col min="160" max="164" width="9.140625" style="2" customWidth="1"/>
    <col min="165" max="165" width="9.140625" style="2" hidden="1" customWidth="1"/>
    <col min="166" max="175" width="9.140625" style="2" customWidth="1"/>
    <col min="176" max="179" width="8.85546875" style="2"/>
    <col min="180" max="180" width="12.7109375" style="2" bestFit="1" customWidth="1"/>
    <col min="181" max="16384" width="8.85546875" style="2"/>
  </cols>
  <sheetData>
    <row r="1" spans="1:180" ht="18.75" x14ac:dyDescent="0.3">
      <c r="A1" s="2" t="s">
        <v>53</v>
      </c>
      <c r="B1" s="11" t="s">
        <v>66</v>
      </c>
    </row>
    <row r="2" spans="1:180" ht="15.75" x14ac:dyDescent="0.25">
      <c r="A2" s="12" t="s">
        <v>48</v>
      </c>
      <c r="I2" s="1" t="str">
        <f>[1]GSVA_cur!$I$3</f>
        <v>As on 01.08.2024</v>
      </c>
    </row>
    <row r="3" spans="1:180" ht="15.75" x14ac:dyDescent="0.25">
      <c r="A3" s="12"/>
    </row>
    <row r="4" spans="1:180" ht="15.75" x14ac:dyDescent="0.25">
      <c r="A4" s="12"/>
      <c r="E4" s="13"/>
      <c r="F4" s="13" t="s">
        <v>57</v>
      </c>
    </row>
    <row r="5" spans="1:180" ht="15.75" x14ac:dyDescent="0.25">
      <c r="A5" s="14" t="s">
        <v>0</v>
      </c>
      <c r="B5" s="15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80" s="35" customFormat="1" ht="17.25" x14ac:dyDescent="0.25">
      <c r="A6" s="30" t="s">
        <v>26</v>
      </c>
      <c r="B6" s="31" t="s">
        <v>2</v>
      </c>
      <c r="C6" s="32">
        <f t="shared" ref="C6:O6" si="0">SUM(C7:C10)</f>
        <v>2685950</v>
      </c>
      <c r="D6" s="32">
        <f t="shared" si="0"/>
        <v>3180908</v>
      </c>
      <c r="E6" s="32">
        <f t="shared" si="0"/>
        <v>3599597</v>
      </c>
      <c r="F6" s="32">
        <f t="shared" si="0"/>
        <v>4038920</v>
      </c>
      <c r="G6" s="33">
        <f t="shared" si="0"/>
        <v>4277314</v>
      </c>
      <c r="H6" s="33">
        <f t="shared" si="0"/>
        <v>5429526</v>
      </c>
      <c r="I6" s="33">
        <f t="shared" si="0"/>
        <v>5197657</v>
      </c>
      <c r="J6" s="33">
        <f t="shared" si="0"/>
        <v>6346941</v>
      </c>
      <c r="K6" s="33">
        <f t="shared" si="0"/>
        <v>7186254</v>
      </c>
      <c r="L6" s="33">
        <f t="shared" si="0"/>
        <v>7923255</v>
      </c>
      <c r="M6" s="33">
        <f t="shared" si="0"/>
        <v>8286167</v>
      </c>
      <c r="N6" s="33">
        <f t="shared" si="0"/>
        <v>8952994</v>
      </c>
      <c r="O6" s="33">
        <f t="shared" si="0"/>
        <v>9762820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X6" s="36"/>
    </row>
    <row r="7" spans="1:180" ht="17.25" x14ac:dyDescent="0.25">
      <c r="A7" s="18">
        <v>1.1000000000000001</v>
      </c>
      <c r="B7" s="19" t="s">
        <v>59</v>
      </c>
      <c r="C7" s="20">
        <v>1798258</v>
      </c>
      <c r="D7" s="20">
        <v>2140927</v>
      </c>
      <c r="E7" s="20">
        <v>2405368</v>
      </c>
      <c r="F7" s="20">
        <v>2571796</v>
      </c>
      <c r="G7" s="5">
        <v>2615412</v>
      </c>
      <c r="H7" s="5">
        <v>3372989</v>
      </c>
      <c r="I7" s="5">
        <v>2940525</v>
      </c>
      <c r="J7" s="5">
        <v>3609901</v>
      </c>
      <c r="K7" s="5">
        <v>4030010</v>
      </c>
      <c r="L7" s="5">
        <v>4447882</v>
      </c>
      <c r="M7" s="5">
        <v>4684400</v>
      </c>
      <c r="N7" s="5">
        <v>5110089</v>
      </c>
      <c r="O7" s="5">
        <v>5619490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1"/>
      <c r="FV7" s="1"/>
      <c r="FW7" s="1"/>
    </row>
    <row r="8" spans="1:180" ht="17.25" x14ac:dyDescent="0.25">
      <c r="A8" s="18">
        <v>1.2</v>
      </c>
      <c r="B8" s="19" t="s">
        <v>60</v>
      </c>
      <c r="C8" s="20">
        <v>226704</v>
      </c>
      <c r="D8" s="20">
        <v>255035</v>
      </c>
      <c r="E8" s="20">
        <v>310931</v>
      </c>
      <c r="F8" s="20">
        <v>347756</v>
      </c>
      <c r="G8" s="5">
        <v>407301</v>
      </c>
      <c r="H8" s="5">
        <v>434543</v>
      </c>
      <c r="I8" s="5">
        <v>571052</v>
      </c>
      <c r="J8" s="5">
        <v>750524</v>
      </c>
      <c r="K8" s="5">
        <v>820608</v>
      </c>
      <c r="L8" s="5">
        <v>872103</v>
      </c>
      <c r="M8" s="5">
        <v>942204</v>
      </c>
      <c r="N8" s="5">
        <v>1031263</v>
      </c>
      <c r="O8" s="5">
        <v>1157146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1"/>
      <c r="FV8" s="1"/>
      <c r="FW8" s="1"/>
    </row>
    <row r="9" spans="1:180" ht="17.25" x14ac:dyDescent="0.25">
      <c r="A9" s="18">
        <v>1.3</v>
      </c>
      <c r="B9" s="19" t="s">
        <v>61</v>
      </c>
      <c r="C9" s="20">
        <v>426205</v>
      </c>
      <c r="D9" s="20">
        <v>503309</v>
      </c>
      <c r="E9" s="20">
        <v>559637</v>
      </c>
      <c r="F9" s="20">
        <v>733885</v>
      </c>
      <c r="G9" s="5">
        <v>827350</v>
      </c>
      <c r="H9" s="5">
        <v>1140125</v>
      </c>
      <c r="I9" s="5">
        <v>1065607</v>
      </c>
      <c r="J9" s="5">
        <v>1270717</v>
      </c>
      <c r="K9" s="5">
        <v>1518395</v>
      </c>
      <c r="L9" s="5">
        <v>1663082</v>
      </c>
      <c r="M9" s="5">
        <v>1672061</v>
      </c>
      <c r="N9" s="5">
        <v>1721556</v>
      </c>
      <c r="O9" s="5">
        <v>1781174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1"/>
      <c r="FV9" s="1"/>
      <c r="FW9" s="1"/>
    </row>
    <row r="10" spans="1:180" ht="17.25" x14ac:dyDescent="0.25">
      <c r="A10" s="18">
        <v>1.4</v>
      </c>
      <c r="B10" s="19" t="s">
        <v>62</v>
      </c>
      <c r="C10" s="20">
        <v>234783</v>
      </c>
      <c r="D10" s="20">
        <v>281637</v>
      </c>
      <c r="E10" s="20">
        <v>323661</v>
      </c>
      <c r="F10" s="20">
        <v>385483</v>
      </c>
      <c r="G10" s="5">
        <v>427251</v>
      </c>
      <c r="H10" s="5">
        <v>481869</v>
      </c>
      <c r="I10" s="5">
        <v>620473</v>
      </c>
      <c r="J10" s="5">
        <v>715799</v>
      </c>
      <c r="K10" s="5">
        <v>817241</v>
      </c>
      <c r="L10" s="5">
        <v>940188</v>
      </c>
      <c r="M10" s="5">
        <v>987502</v>
      </c>
      <c r="N10" s="5">
        <v>1090086</v>
      </c>
      <c r="O10" s="5">
        <v>1205010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1"/>
      <c r="FV10" s="1"/>
      <c r="FW10" s="1"/>
    </row>
    <row r="11" spans="1:180" ht="17.25" x14ac:dyDescent="0.25">
      <c r="A11" s="21" t="s">
        <v>31</v>
      </c>
      <c r="B11" s="19" t="s">
        <v>3</v>
      </c>
      <c r="C11" s="20">
        <v>1970258.4920786407</v>
      </c>
      <c r="D11" s="20">
        <v>1923021.319806136</v>
      </c>
      <c r="E11" s="20">
        <v>2144358</v>
      </c>
      <c r="F11" s="20">
        <v>2384662</v>
      </c>
      <c r="G11" s="5">
        <v>2014183</v>
      </c>
      <c r="H11" s="5">
        <v>2014982</v>
      </c>
      <c r="I11" s="5">
        <v>2232979</v>
      </c>
      <c r="J11" s="5">
        <v>2418579</v>
      </c>
      <c r="K11" s="5">
        <v>1986224</v>
      </c>
      <c r="L11" s="5">
        <v>1992028</v>
      </c>
      <c r="M11" s="5">
        <v>2494288</v>
      </c>
      <c r="N11" s="5">
        <v>3257132</v>
      </c>
      <c r="O11" s="5">
        <v>3527524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1"/>
      <c r="FV11" s="1"/>
      <c r="FW11" s="1"/>
    </row>
    <row r="12" spans="1:180" s="36" customFormat="1" ht="17.25" x14ac:dyDescent="0.25">
      <c r="A12" s="37"/>
      <c r="B12" s="38" t="s">
        <v>28</v>
      </c>
      <c r="C12" s="39">
        <f>C6+C11</f>
        <v>4656208.4920786405</v>
      </c>
      <c r="D12" s="39">
        <f>D6+D11</f>
        <v>5103929.3198061362</v>
      </c>
      <c r="E12" s="39">
        <f>E6+E11</f>
        <v>5743955</v>
      </c>
      <c r="F12" s="39">
        <f>F6+F11</f>
        <v>6423582</v>
      </c>
      <c r="G12" s="33">
        <f t="shared" ref="G12:O12" si="1">SUM(G7:G11)</f>
        <v>6291497</v>
      </c>
      <c r="H12" s="33">
        <f t="shared" si="1"/>
        <v>7444508</v>
      </c>
      <c r="I12" s="33">
        <f t="shared" si="1"/>
        <v>7430636</v>
      </c>
      <c r="J12" s="33">
        <f t="shared" si="1"/>
        <v>8765520</v>
      </c>
      <c r="K12" s="33">
        <f t="shared" si="1"/>
        <v>9172478</v>
      </c>
      <c r="L12" s="33">
        <f t="shared" si="1"/>
        <v>9915283</v>
      </c>
      <c r="M12" s="33">
        <f t="shared" si="1"/>
        <v>10780455</v>
      </c>
      <c r="N12" s="33">
        <f t="shared" si="1"/>
        <v>12210126</v>
      </c>
      <c r="O12" s="33">
        <f t="shared" si="1"/>
        <v>13290344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35"/>
      <c r="FV12" s="35"/>
      <c r="FW12" s="35"/>
    </row>
    <row r="13" spans="1:180" s="1" customFormat="1" ht="17.25" x14ac:dyDescent="0.25">
      <c r="A13" s="16" t="s">
        <v>32</v>
      </c>
      <c r="B13" s="17" t="s">
        <v>4</v>
      </c>
      <c r="C13" s="20">
        <v>2435032.4278000002</v>
      </c>
      <c r="D13" s="20">
        <v>2817914.8655000003</v>
      </c>
      <c r="E13" s="20">
        <v>3810105</v>
      </c>
      <c r="F13" s="20">
        <v>3495197</v>
      </c>
      <c r="G13" s="5">
        <v>3234424</v>
      </c>
      <c r="H13" s="5">
        <v>3102774</v>
      </c>
      <c r="I13" s="5">
        <v>3724512</v>
      </c>
      <c r="J13" s="5">
        <v>4805472</v>
      </c>
      <c r="K13" s="5">
        <v>4970358</v>
      </c>
      <c r="L13" s="5">
        <v>5390411</v>
      </c>
      <c r="M13" s="5">
        <v>6709651</v>
      </c>
      <c r="N13" s="5">
        <v>7420566</v>
      </c>
      <c r="O13" s="5">
        <v>7781936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X13" s="2"/>
    </row>
    <row r="14" spans="1:180" ht="30" x14ac:dyDescent="0.25">
      <c r="A14" s="21" t="s">
        <v>33</v>
      </c>
      <c r="B14" s="19" t="s">
        <v>5</v>
      </c>
      <c r="C14" s="20">
        <v>709991</v>
      </c>
      <c r="D14" s="20">
        <v>970686</v>
      </c>
      <c r="E14" s="20">
        <v>1051772</v>
      </c>
      <c r="F14" s="20">
        <v>1175686</v>
      </c>
      <c r="G14" s="5">
        <v>1506846</v>
      </c>
      <c r="H14" s="5">
        <v>1828800</v>
      </c>
      <c r="I14" s="5">
        <v>2046015</v>
      </c>
      <c r="J14" s="5">
        <v>2201265</v>
      </c>
      <c r="K14" s="5">
        <v>2330456</v>
      </c>
      <c r="L14" s="5">
        <v>2597407</v>
      </c>
      <c r="M14" s="5">
        <v>2747808</v>
      </c>
      <c r="N14" s="5">
        <v>3049927</v>
      </c>
      <c r="O14" s="5">
        <v>3320842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3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3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3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1"/>
      <c r="FV14" s="1"/>
      <c r="FW14" s="1"/>
    </row>
    <row r="15" spans="1:180" ht="17.25" x14ac:dyDescent="0.25">
      <c r="A15" s="21" t="s">
        <v>34</v>
      </c>
      <c r="B15" s="19" t="s">
        <v>6</v>
      </c>
      <c r="C15" s="20">
        <v>1901330.1746962999</v>
      </c>
      <c r="D15" s="20">
        <v>1920770.7275097664</v>
      </c>
      <c r="E15" s="20">
        <v>2260022</v>
      </c>
      <c r="F15" s="20">
        <v>2541824</v>
      </c>
      <c r="G15" s="5">
        <v>2503685</v>
      </c>
      <c r="H15" s="5">
        <v>3038575</v>
      </c>
      <c r="I15" s="5">
        <v>3396171</v>
      </c>
      <c r="J15" s="5">
        <v>4051686</v>
      </c>
      <c r="K15" s="5">
        <v>4162444</v>
      </c>
      <c r="L15" s="5">
        <v>4018525</v>
      </c>
      <c r="M15" s="5">
        <v>5310554</v>
      </c>
      <c r="N15" s="5">
        <v>5954104</v>
      </c>
      <c r="O15" s="5">
        <v>6660026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3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3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3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1"/>
      <c r="FV15" s="1"/>
      <c r="FW15" s="1"/>
    </row>
    <row r="16" spans="1:180" s="36" customFormat="1" ht="17.25" x14ac:dyDescent="0.25">
      <c r="A16" s="37"/>
      <c r="B16" s="38" t="s">
        <v>29</v>
      </c>
      <c r="C16" s="39">
        <f>+C13+C14+C15</f>
        <v>5046353.6024962999</v>
      </c>
      <c r="D16" s="39">
        <f>+D13+D14+D15</f>
        <v>5709371.5930097662</v>
      </c>
      <c r="E16" s="39">
        <f>+E13+E14+E15</f>
        <v>7121899</v>
      </c>
      <c r="F16" s="39">
        <f>+F13+F14+F15</f>
        <v>7212707</v>
      </c>
      <c r="G16" s="33">
        <f t="shared" ref="G16:I16" si="2">SUM(G13:G15)</f>
        <v>7244955</v>
      </c>
      <c r="H16" s="33">
        <f t="shared" si="2"/>
        <v>7970149</v>
      </c>
      <c r="I16" s="33">
        <f t="shared" si="2"/>
        <v>9166698</v>
      </c>
      <c r="J16" s="33">
        <f t="shared" ref="J16:K16" si="3">SUM(J13:J15)</f>
        <v>11058423</v>
      </c>
      <c r="K16" s="33">
        <f t="shared" si="3"/>
        <v>11463258</v>
      </c>
      <c r="L16" s="33">
        <f t="shared" ref="L16:M16" si="4">SUM(L13:L15)</f>
        <v>12006343</v>
      </c>
      <c r="M16" s="33">
        <f t="shared" si="4"/>
        <v>14768013</v>
      </c>
      <c r="N16" s="33">
        <f t="shared" ref="N16:O16" si="5">SUM(N13:N15)</f>
        <v>16424597</v>
      </c>
      <c r="O16" s="33">
        <f t="shared" si="5"/>
        <v>17762804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34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34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34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35"/>
      <c r="FV16" s="35"/>
      <c r="FW16" s="35"/>
    </row>
    <row r="17" spans="1:180" s="35" customFormat="1" ht="15.75" x14ac:dyDescent="0.25">
      <c r="A17" s="30" t="s">
        <v>35</v>
      </c>
      <c r="B17" s="31" t="s">
        <v>7</v>
      </c>
      <c r="C17" s="32">
        <f>C18+C19</f>
        <v>932617</v>
      </c>
      <c r="D17" s="32">
        <f t="shared" ref="D17:K17" si="6">D18+D19</f>
        <v>1101271</v>
      </c>
      <c r="E17" s="32">
        <f t="shared" si="6"/>
        <v>1288982</v>
      </c>
      <c r="F17" s="32">
        <f t="shared" si="6"/>
        <v>1382032</v>
      </c>
      <c r="G17" s="32">
        <f t="shared" si="6"/>
        <v>1430914</v>
      </c>
      <c r="H17" s="32">
        <f t="shared" si="6"/>
        <v>1949021</v>
      </c>
      <c r="I17" s="32">
        <f t="shared" si="6"/>
        <v>1855892</v>
      </c>
      <c r="J17" s="32">
        <f t="shared" si="6"/>
        <v>2166275</v>
      </c>
      <c r="K17" s="32">
        <f t="shared" si="6"/>
        <v>2360216</v>
      </c>
      <c r="L17" s="32">
        <f t="shared" ref="L17:M17" si="7">L18+L19</f>
        <v>1915824</v>
      </c>
      <c r="M17" s="32">
        <f t="shared" si="7"/>
        <v>2284558</v>
      </c>
      <c r="N17" s="32">
        <f t="shared" ref="N17:O17" si="8">N18+N19</f>
        <v>2790038</v>
      </c>
      <c r="O17" s="32">
        <f t="shared" si="8"/>
        <v>3129268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X17" s="36"/>
    </row>
    <row r="18" spans="1:180" ht="17.25" x14ac:dyDescent="0.25">
      <c r="A18" s="18">
        <v>6.1</v>
      </c>
      <c r="B18" s="19" t="s">
        <v>8</v>
      </c>
      <c r="C18" s="22">
        <v>932617</v>
      </c>
      <c r="D18" s="20">
        <v>1101271</v>
      </c>
      <c r="E18" s="20">
        <v>1288982</v>
      </c>
      <c r="F18" s="20">
        <v>1382032</v>
      </c>
      <c r="G18" s="5">
        <v>1430914</v>
      </c>
      <c r="H18" s="5">
        <v>1949021</v>
      </c>
      <c r="I18" s="5">
        <v>1855892</v>
      </c>
      <c r="J18" s="5">
        <v>2166275</v>
      </c>
      <c r="K18" s="5">
        <v>2360216</v>
      </c>
      <c r="L18" s="5">
        <v>1915824</v>
      </c>
      <c r="M18" s="5">
        <v>2284558</v>
      </c>
      <c r="N18" s="5">
        <v>2790038</v>
      </c>
      <c r="O18" s="5">
        <v>3129268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1"/>
      <c r="FV18" s="1"/>
      <c r="FW18" s="1"/>
    </row>
    <row r="19" spans="1:180" ht="17.25" x14ac:dyDescent="0.25">
      <c r="A19" s="18">
        <v>6.2</v>
      </c>
      <c r="B19" s="19" t="s">
        <v>9</v>
      </c>
      <c r="C19" s="23"/>
      <c r="D19" s="23"/>
      <c r="E19" s="23"/>
      <c r="F19" s="23"/>
      <c r="G19" s="5"/>
      <c r="H19" s="5"/>
      <c r="I19" s="5"/>
      <c r="J19" s="5"/>
      <c r="K19" s="5"/>
      <c r="L19" s="5"/>
      <c r="M19" s="5"/>
      <c r="N19" s="5"/>
      <c r="O19" s="5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1"/>
      <c r="FV19" s="1"/>
      <c r="FW19" s="1"/>
    </row>
    <row r="20" spans="1:180" s="35" customFormat="1" ht="30" x14ac:dyDescent="0.25">
      <c r="A20" s="41" t="s">
        <v>36</v>
      </c>
      <c r="B20" s="42" t="s">
        <v>10</v>
      </c>
      <c r="C20" s="32">
        <f>SUM(C21:C27)</f>
        <v>583708</v>
      </c>
      <c r="D20" s="32">
        <f>SUM(D21:D27)</f>
        <v>683320</v>
      </c>
      <c r="E20" s="32">
        <f>SUM(E21:E27)</f>
        <v>783117</v>
      </c>
      <c r="F20" s="32">
        <f>SUM(F21:F27)</f>
        <v>874711</v>
      </c>
      <c r="G20" s="33">
        <f t="shared" ref="G20:O20" si="9">G21+G22+G26+G27+G23+G24+G25</f>
        <v>977455</v>
      </c>
      <c r="H20" s="33">
        <f t="shared" si="9"/>
        <v>1019232</v>
      </c>
      <c r="I20" s="33">
        <f t="shared" si="9"/>
        <v>1128606</v>
      </c>
      <c r="J20" s="33">
        <f t="shared" si="9"/>
        <v>1297048</v>
      </c>
      <c r="K20" s="33">
        <f t="shared" si="9"/>
        <v>1355491</v>
      </c>
      <c r="L20" s="33">
        <f t="shared" si="9"/>
        <v>1253035</v>
      </c>
      <c r="M20" s="33">
        <f t="shared" si="9"/>
        <v>1610406</v>
      </c>
      <c r="N20" s="33">
        <f t="shared" si="9"/>
        <v>1812098</v>
      </c>
      <c r="O20" s="33">
        <f t="shared" si="9"/>
        <v>1943161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X20" s="36"/>
    </row>
    <row r="21" spans="1:180" ht="17.25" x14ac:dyDescent="0.25">
      <c r="A21" s="18">
        <v>7.1</v>
      </c>
      <c r="B21" s="19" t="s">
        <v>11</v>
      </c>
      <c r="C21" s="23">
        <v>121509</v>
      </c>
      <c r="D21" s="23">
        <v>140418</v>
      </c>
      <c r="E21" s="23">
        <v>150098</v>
      </c>
      <c r="F21" s="23">
        <v>162133</v>
      </c>
      <c r="G21" s="5">
        <v>179355</v>
      </c>
      <c r="H21" s="5">
        <v>189941</v>
      </c>
      <c r="I21" s="5">
        <v>205817</v>
      </c>
      <c r="J21" s="5">
        <v>269276</v>
      </c>
      <c r="K21" s="5">
        <v>291480</v>
      </c>
      <c r="L21" s="5">
        <v>258570</v>
      </c>
      <c r="M21" s="5">
        <v>257857</v>
      </c>
      <c r="N21" s="5">
        <v>299251</v>
      </c>
      <c r="O21" s="5">
        <v>293354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1"/>
      <c r="FV21" s="1"/>
      <c r="FW21" s="1"/>
    </row>
    <row r="22" spans="1:180" ht="17.25" x14ac:dyDescent="0.25">
      <c r="A22" s="18">
        <v>7.2</v>
      </c>
      <c r="B22" s="19" t="s">
        <v>12</v>
      </c>
      <c r="C22" s="22">
        <v>281709</v>
      </c>
      <c r="D22" s="20">
        <v>329096</v>
      </c>
      <c r="E22" s="20">
        <v>365284</v>
      </c>
      <c r="F22" s="20">
        <v>397901</v>
      </c>
      <c r="G22" s="6">
        <v>430176</v>
      </c>
      <c r="H22" s="6">
        <v>474535</v>
      </c>
      <c r="I22" s="6">
        <v>572415</v>
      </c>
      <c r="J22" s="6">
        <v>618566</v>
      </c>
      <c r="K22" s="6">
        <v>603606</v>
      </c>
      <c r="L22" s="6">
        <v>477344</v>
      </c>
      <c r="M22" s="6">
        <v>729153</v>
      </c>
      <c r="N22" s="6">
        <v>819283</v>
      </c>
      <c r="O22" s="6">
        <v>899532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1"/>
      <c r="FV22" s="1"/>
      <c r="FW22" s="1"/>
    </row>
    <row r="23" spans="1:180" ht="17.25" x14ac:dyDescent="0.25">
      <c r="A23" s="18">
        <v>7.3</v>
      </c>
      <c r="B23" s="19" t="s">
        <v>13</v>
      </c>
      <c r="C23" s="23">
        <v>0</v>
      </c>
      <c r="D23" s="23">
        <v>0</v>
      </c>
      <c r="E23" s="23">
        <v>0</v>
      </c>
      <c r="F23" s="23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1"/>
      <c r="FV23" s="1"/>
      <c r="FW23" s="1"/>
    </row>
    <row r="24" spans="1:180" ht="17.25" x14ac:dyDescent="0.25">
      <c r="A24" s="18">
        <v>7.4</v>
      </c>
      <c r="B24" s="19" t="s">
        <v>14</v>
      </c>
      <c r="C24" s="23"/>
      <c r="D24" s="23"/>
      <c r="E24" s="23"/>
      <c r="F24" s="23"/>
      <c r="G24" s="6"/>
      <c r="H24" s="6"/>
      <c r="I24" s="6"/>
      <c r="J24" s="6"/>
      <c r="K24" s="6"/>
      <c r="L24" s="6"/>
      <c r="M24" s="6"/>
      <c r="N24" s="6"/>
      <c r="O24" s="6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1"/>
      <c r="FV24" s="1"/>
      <c r="FW24" s="1"/>
    </row>
    <row r="25" spans="1:180" ht="17.25" x14ac:dyDescent="0.25">
      <c r="A25" s="18">
        <v>7.5</v>
      </c>
      <c r="B25" s="19" t="s">
        <v>15</v>
      </c>
      <c r="C25" s="23"/>
      <c r="D25" s="23"/>
      <c r="E25" s="23"/>
      <c r="F25" s="23"/>
      <c r="G25" s="6"/>
      <c r="H25" s="6"/>
      <c r="I25" s="6"/>
      <c r="J25" s="6"/>
      <c r="K25" s="6"/>
      <c r="L25" s="6"/>
      <c r="M25" s="6"/>
      <c r="N25" s="6"/>
      <c r="O25" s="6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1"/>
      <c r="FV25" s="1"/>
      <c r="FW25" s="1"/>
    </row>
    <row r="26" spans="1:180" ht="17.25" x14ac:dyDescent="0.25">
      <c r="A26" s="18">
        <v>7.6</v>
      </c>
      <c r="B26" s="19" t="s">
        <v>16</v>
      </c>
      <c r="C26" s="22">
        <v>10189</v>
      </c>
      <c r="D26" s="20">
        <v>11689</v>
      </c>
      <c r="E26" s="20">
        <v>14026</v>
      </c>
      <c r="F26" s="20">
        <v>15338</v>
      </c>
      <c r="G26" s="5">
        <v>17991</v>
      </c>
      <c r="H26" s="5">
        <v>18142</v>
      </c>
      <c r="I26" s="5">
        <v>20693</v>
      </c>
      <c r="J26" s="5">
        <v>40085</v>
      </c>
      <c r="K26" s="5">
        <v>36251</v>
      </c>
      <c r="L26" s="5">
        <v>38812</v>
      </c>
      <c r="M26" s="5">
        <v>40205</v>
      </c>
      <c r="N26" s="5">
        <v>45332</v>
      </c>
      <c r="O26" s="5">
        <v>48737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1"/>
      <c r="FV26" s="1"/>
      <c r="FW26" s="1"/>
    </row>
    <row r="27" spans="1:180" ht="30" x14ac:dyDescent="0.25">
      <c r="A27" s="18">
        <v>7.7</v>
      </c>
      <c r="B27" s="19" t="s">
        <v>17</v>
      </c>
      <c r="C27" s="22">
        <v>170301</v>
      </c>
      <c r="D27" s="20">
        <v>202117</v>
      </c>
      <c r="E27" s="20">
        <v>253709</v>
      </c>
      <c r="F27" s="20">
        <v>299339</v>
      </c>
      <c r="G27" s="5">
        <v>349933</v>
      </c>
      <c r="H27" s="5">
        <v>336614</v>
      </c>
      <c r="I27" s="5">
        <v>329681</v>
      </c>
      <c r="J27" s="5">
        <v>369121</v>
      </c>
      <c r="K27" s="5">
        <v>424154</v>
      </c>
      <c r="L27" s="5">
        <v>478309</v>
      </c>
      <c r="M27" s="5">
        <v>583191</v>
      </c>
      <c r="N27" s="5">
        <v>648232</v>
      </c>
      <c r="O27" s="5">
        <v>701538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1"/>
      <c r="FV27" s="1"/>
      <c r="FW27" s="1"/>
    </row>
    <row r="28" spans="1:180" ht="17.25" x14ac:dyDescent="0.25">
      <c r="A28" s="21" t="s">
        <v>37</v>
      </c>
      <c r="B28" s="19" t="s">
        <v>18</v>
      </c>
      <c r="C28" s="22">
        <v>537699</v>
      </c>
      <c r="D28" s="20">
        <v>609344</v>
      </c>
      <c r="E28" s="20">
        <v>680931</v>
      </c>
      <c r="F28" s="20">
        <v>719388</v>
      </c>
      <c r="G28" s="5">
        <v>833987</v>
      </c>
      <c r="H28" s="5">
        <v>745959</v>
      </c>
      <c r="I28" s="5">
        <v>859451</v>
      </c>
      <c r="J28" s="5">
        <v>869951</v>
      </c>
      <c r="K28" s="5">
        <v>992882</v>
      </c>
      <c r="L28" s="5">
        <v>1038998</v>
      </c>
      <c r="M28" s="5">
        <v>1061782</v>
      </c>
      <c r="N28" s="5">
        <v>1192886</v>
      </c>
      <c r="O28" s="5">
        <v>1329024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1"/>
      <c r="FV28" s="1"/>
      <c r="FW28" s="1"/>
    </row>
    <row r="29" spans="1:180" ht="30" x14ac:dyDescent="0.25">
      <c r="A29" s="21" t="s">
        <v>38</v>
      </c>
      <c r="B29" s="19" t="s">
        <v>19</v>
      </c>
      <c r="C29" s="22">
        <v>1755211</v>
      </c>
      <c r="D29" s="20">
        <v>1919630</v>
      </c>
      <c r="E29" s="20">
        <v>2227586</v>
      </c>
      <c r="F29" s="20">
        <v>2406208</v>
      </c>
      <c r="G29" s="5">
        <v>2506577</v>
      </c>
      <c r="H29" s="5">
        <v>2667389</v>
      </c>
      <c r="I29" s="5">
        <v>2815613</v>
      </c>
      <c r="J29" s="5">
        <v>2589911</v>
      </c>
      <c r="K29" s="5">
        <v>3131290</v>
      </c>
      <c r="L29" s="5">
        <v>3116592</v>
      </c>
      <c r="M29" s="5">
        <v>3423937</v>
      </c>
      <c r="N29" s="5">
        <v>3730005</v>
      </c>
      <c r="O29" s="5">
        <v>3926783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1"/>
      <c r="FV29" s="1"/>
      <c r="FW29" s="1"/>
    </row>
    <row r="30" spans="1:180" ht="17.25" x14ac:dyDescent="0.25">
      <c r="A30" s="21" t="s">
        <v>39</v>
      </c>
      <c r="B30" s="19" t="s">
        <v>54</v>
      </c>
      <c r="C30" s="22">
        <v>549383</v>
      </c>
      <c r="D30" s="20">
        <v>611344</v>
      </c>
      <c r="E30" s="20">
        <v>781483</v>
      </c>
      <c r="F30" s="20">
        <v>879675</v>
      </c>
      <c r="G30" s="5">
        <v>924507</v>
      </c>
      <c r="H30" s="5">
        <v>1018403</v>
      </c>
      <c r="I30" s="5">
        <v>1204495</v>
      </c>
      <c r="J30" s="5">
        <v>1317723</v>
      </c>
      <c r="K30" s="5">
        <v>1443985</v>
      </c>
      <c r="L30" s="5">
        <v>2297393</v>
      </c>
      <c r="M30" s="5">
        <v>2651676</v>
      </c>
      <c r="N30" s="5">
        <v>3046946</v>
      </c>
      <c r="O30" s="5">
        <v>3222480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1"/>
      <c r="FV30" s="1"/>
      <c r="FW30" s="1"/>
    </row>
    <row r="31" spans="1:180" ht="17.25" x14ac:dyDescent="0.25">
      <c r="A31" s="21" t="s">
        <v>40</v>
      </c>
      <c r="B31" s="19" t="s">
        <v>20</v>
      </c>
      <c r="C31" s="22">
        <v>781802</v>
      </c>
      <c r="D31" s="20">
        <v>875123</v>
      </c>
      <c r="E31" s="20">
        <v>914758</v>
      </c>
      <c r="F31" s="20">
        <v>1008461</v>
      </c>
      <c r="G31" s="5">
        <v>1161313</v>
      </c>
      <c r="H31" s="5">
        <v>1339933</v>
      </c>
      <c r="I31" s="5">
        <v>1512442</v>
      </c>
      <c r="J31" s="5">
        <v>2045754</v>
      </c>
      <c r="K31" s="5">
        <v>2577928</v>
      </c>
      <c r="L31" s="5">
        <v>2059544</v>
      </c>
      <c r="M31" s="5">
        <v>2438958</v>
      </c>
      <c r="N31" s="5">
        <v>2734652</v>
      </c>
      <c r="O31" s="5">
        <v>3038400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1"/>
      <c r="FV31" s="1"/>
      <c r="FW31" s="1"/>
    </row>
    <row r="32" spans="1:180" s="36" customFormat="1" ht="15.75" x14ac:dyDescent="0.25">
      <c r="A32" s="37"/>
      <c r="B32" s="38" t="s">
        <v>30</v>
      </c>
      <c r="C32" s="39">
        <f>C17+C20+C28+C29+C30+C31</f>
        <v>5140420</v>
      </c>
      <c r="D32" s="39">
        <f t="shared" ref="D32:K32" si="10">D17+D20+D28+D29+D30+D31</f>
        <v>5800032</v>
      </c>
      <c r="E32" s="39">
        <f t="shared" si="10"/>
        <v>6676857</v>
      </c>
      <c r="F32" s="39">
        <f t="shared" si="10"/>
        <v>7270475</v>
      </c>
      <c r="G32" s="39">
        <f t="shared" si="10"/>
        <v>7834753</v>
      </c>
      <c r="H32" s="39">
        <f t="shared" si="10"/>
        <v>8739937</v>
      </c>
      <c r="I32" s="39">
        <f t="shared" si="10"/>
        <v>9376499</v>
      </c>
      <c r="J32" s="39">
        <f t="shared" si="10"/>
        <v>10286662</v>
      </c>
      <c r="K32" s="39">
        <f t="shared" si="10"/>
        <v>11861792</v>
      </c>
      <c r="L32" s="39">
        <f t="shared" ref="L32" si="11">L17+L20+L28+L29+L30+L31</f>
        <v>11681386</v>
      </c>
      <c r="M32" s="39">
        <f t="shared" ref="M32:N32" si="12">M17+M20+M28+M29+M30+M31</f>
        <v>13471317</v>
      </c>
      <c r="N32" s="39">
        <f t="shared" si="12"/>
        <v>15306625</v>
      </c>
      <c r="O32" s="39">
        <f t="shared" ref="O32" si="13">O17+O20+O28+O29+O30+O31</f>
        <v>16589116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35"/>
      <c r="FV32" s="35"/>
      <c r="FW32" s="35"/>
    </row>
    <row r="33" spans="1:180" s="35" customFormat="1" ht="15.75" x14ac:dyDescent="0.25">
      <c r="A33" s="30" t="s">
        <v>27</v>
      </c>
      <c r="B33" s="43" t="s">
        <v>41</v>
      </c>
      <c r="C33" s="32">
        <f t="shared" ref="C33" si="14">C6+C11+C13+C14+C15+C17+C20+C28+C29+C30+C31</f>
        <v>14842982.094574941</v>
      </c>
      <c r="D33" s="32">
        <f t="shared" ref="D33:K33" si="15">D6+D11+D13+D14+D15+D17+D20+D28+D29+D30+D31</f>
        <v>16613332.912815902</v>
      </c>
      <c r="E33" s="32">
        <f t="shared" si="15"/>
        <v>19542711</v>
      </c>
      <c r="F33" s="32">
        <f t="shared" si="15"/>
        <v>20906764</v>
      </c>
      <c r="G33" s="32">
        <f t="shared" si="15"/>
        <v>21371205</v>
      </c>
      <c r="H33" s="32">
        <f t="shared" si="15"/>
        <v>24154594</v>
      </c>
      <c r="I33" s="32">
        <f t="shared" si="15"/>
        <v>25973833</v>
      </c>
      <c r="J33" s="32">
        <f t="shared" si="15"/>
        <v>30110605</v>
      </c>
      <c r="K33" s="32">
        <f t="shared" si="15"/>
        <v>32497528</v>
      </c>
      <c r="L33" s="32">
        <f t="shared" ref="L33" si="16">L6+L11+L13+L14+L15+L17+L20+L28+L29+L30+L31</f>
        <v>33603012</v>
      </c>
      <c r="M33" s="32">
        <f t="shared" ref="M33:N33" si="17">M6+M11+M13+M14+M15+M17+M20+M28+M29+M30+M31</f>
        <v>39019785</v>
      </c>
      <c r="N33" s="32">
        <f t="shared" si="17"/>
        <v>43941348</v>
      </c>
      <c r="O33" s="32">
        <f t="shared" ref="O33" si="18">O6+O11+O13+O14+O15+O17+O20+O28+O29+O30+O31</f>
        <v>47642264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X33" s="36"/>
    </row>
    <row r="34" spans="1:180" ht="17.25" x14ac:dyDescent="0.25">
      <c r="A34" s="24" t="s">
        <v>43</v>
      </c>
      <c r="B34" s="25" t="s">
        <v>25</v>
      </c>
      <c r="C34" s="9">
        <v>964400</v>
      </c>
      <c r="D34" s="9">
        <v>1137800</v>
      </c>
      <c r="E34" s="22">
        <v>1140607</v>
      </c>
      <c r="F34" s="22">
        <v>1205047</v>
      </c>
      <c r="G34" s="5">
        <v>1145094</v>
      </c>
      <c r="H34" s="5">
        <v>2125581</v>
      </c>
      <c r="I34" s="5">
        <v>2299911</v>
      </c>
      <c r="J34" s="5">
        <v>2600061</v>
      </c>
      <c r="K34" s="5">
        <v>1969676</v>
      </c>
      <c r="L34" s="5">
        <v>1629739</v>
      </c>
      <c r="M34" s="5">
        <v>2032706</v>
      </c>
      <c r="N34" s="5">
        <v>2498551</v>
      </c>
      <c r="O34" s="5">
        <v>2946387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</row>
    <row r="35" spans="1:180" ht="17.25" x14ac:dyDescent="0.25">
      <c r="A35" s="24" t="s">
        <v>44</v>
      </c>
      <c r="B35" s="25" t="s">
        <v>24</v>
      </c>
      <c r="C35" s="9"/>
      <c r="D35" s="9"/>
      <c r="E35" s="22"/>
      <c r="F35" s="22"/>
      <c r="G35" s="5"/>
      <c r="H35" s="5"/>
      <c r="I35" s="5"/>
      <c r="J35" s="5"/>
      <c r="K35" s="5"/>
      <c r="L35" s="5"/>
      <c r="M35" s="5"/>
      <c r="N35" s="5"/>
      <c r="O35" s="5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</row>
    <row r="36" spans="1:180" s="36" customFormat="1" ht="15.75" x14ac:dyDescent="0.25">
      <c r="A36" s="44" t="s">
        <v>45</v>
      </c>
      <c r="B36" s="45" t="s">
        <v>55</v>
      </c>
      <c r="C36" s="39">
        <f>C33+C34-C35</f>
        <v>15807382.094574941</v>
      </c>
      <c r="D36" s="39">
        <f>D33+D34-D35</f>
        <v>17751132.912815902</v>
      </c>
      <c r="E36" s="39">
        <f>E33+E34-E35</f>
        <v>20683318</v>
      </c>
      <c r="F36" s="39">
        <f>F33+F34-F35</f>
        <v>22111811</v>
      </c>
      <c r="G36" s="39">
        <f t="shared" ref="G36:O36" si="19">G33+G34-G35</f>
        <v>22516299</v>
      </c>
      <c r="H36" s="39">
        <f t="shared" si="19"/>
        <v>26280175</v>
      </c>
      <c r="I36" s="39">
        <f t="shared" si="19"/>
        <v>28273744</v>
      </c>
      <c r="J36" s="39">
        <f t="shared" si="19"/>
        <v>32710666</v>
      </c>
      <c r="K36" s="39">
        <f t="shared" si="19"/>
        <v>34467204</v>
      </c>
      <c r="L36" s="39">
        <f t="shared" si="19"/>
        <v>35232751</v>
      </c>
      <c r="M36" s="39">
        <f t="shared" si="19"/>
        <v>41052491</v>
      </c>
      <c r="N36" s="39">
        <f t="shared" si="19"/>
        <v>46439899</v>
      </c>
      <c r="O36" s="39">
        <f t="shared" si="19"/>
        <v>50588651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</row>
    <row r="37" spans="1:180" ht="15.75" x14ac:dyDescent="0.25">
      <c r="A37" s="24" t="s">
        <v>46</v>
      </c>
      <c r="B37" s="25" t="s">
        <v>42</v>
      </c>
      <c r="C37" s="10">
        <v>257850</v>
      </c>
      <c r="D37" s="10">
        <v>262010</v>
      </c>
      <c r="E37" s="10">
        <v>266240</v>
      </c>
      <c r="F37" s="10">
        <v>270530</v>
      </c>
      <c r="G37" s="2">
        <v>274900</v>
      </c>
      <c r="H37" s="2">
        <v>279330</v>
      </c>
      <c r="I37" s="2">
        <v>283840</v>
      </c>
      <c r="J37" s="2">
        <v>288420</v>
      </c>
      <c r="K37" s="2">
        <v>289480</v>
      </c>
      <c r="L37" s="2">
        <v>293330</v>
      </c>
      <c r="M37" s="2">
        <v>296930</v>
      </c>
      <c r="N37" s="2">
        <v>300370</v>
      </c>
      <c r="O37" s="2">
        <v>303800</v>
      </c>
    </row>
    <row r="38" spans="1:180" s="36" customFormat="1" ht="17.25" x14ac:dyDescent="0.25">
      <c r="A38" s="44" t="s">
        <v>47</v>
      </c>
      <c r="B38" s="45" t="s">
        <v>58</v>
      </c>
      <c r="C38" s="39">
        <f>C36/C37*1000</f>
        <v>61304.565036164204</v>
      </c>
      <c r="D38" s="39">
        <f>D36/D37*1000</f>
        <v>67749.829826403206</v>
      </c>
      <c r="E38" s="39">
        <f>E36/E37*1000</f>
        <v>77686.741286057702</v>
      </c>
      <c r="F38" s="39">
        <f>F36/F37*1000</f>
        <v>81735.153217757746</v>
      </c>
      <c r="G38" s="33">
        <f t="shared" ref="G38:O38" si="20">G36/G37*1000</f>
        <v>81907.2353583121</v>
      </c>
      <c r="H38" s="33">
        <f t="shared" si="20"/>
        <v>94082.894783947297</v>
      </c>
      <c r="I38" s="33">
        <f>I36/I37*1000</f>
        <v>99611.555806087941</v>
      </c>
      <c r="J38" s="33">
        <f t="shared" si="20"/>
        <v>113413.30698287219</v>
      </c>
      <c r="K38" s="33">
        <f t="shared" si="20"/>
        <v>119065.92510708858</v>
      </c>
      <c r="L38" s="33">
        <f t="shared" si="20"/>
        <v>120113.01605700066</v>
      </c>
      <c r="M38" s="33">
        <f t="shared" si="20"/>
        <v>138256.4611187822</v>
      </c>
      <c r="N38" s="33">
        <f t="shared" si="20"/>
        <v>154608.97892599128</v>
      </c>
      <c r="O38" s="33">
        <f t="shared" si="20"/>
        <v>166519.58854509544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P38" s="40"/>
      <c r="BQ38" s="40"/>
      <c r="BR38" s="40"/>
      <c r="BS38" s="40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</row>
    <row r="39" spans="1:180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5" max="1048575" man="1"/>
    <brk id="27" max="1048575" man="1"/>
    <brk id="43" max="1048575" man="1"/>
    <brk id="107" max="95" man="1"/>
    <brk id="143" max="1048575" man="1"/>
    <brk id="167" max="1048575" man="1"/>
    <brk id="175" max="9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T39"/>
  <sheetViews>
    <sheetView tabSelected="1" zoomScale="87" zoomScaleNormal="87" zoomScaleSheetLayoutView="100" workbookViewId="0">
      <pane xSplit="2" ySplit="5" topLeftCell="C30" activePane="bottomRight" state="frozen"/>
      <selection activeCell="AO20" sqref="AO20:AO21"/>
      <selection pane="topRight" activeCell="AO20" sqref="AO20:AO21"/>
      <selection pane="bottomLeft" activeCell="AO20" sqref="AO20:AO21"/>
      <selection pane="bottomRight" activeCell="AO20" sqref="AO20:AO21"/>
    </sheetView>
  </sheetViews>
  <sheetFormatPr defaultColWidth="8.85546875" defaultRowHeight="15" x14ac:dyDescent="0.25"/>
  <cols>
    <col min="1" max="1" width="11" style="2" customWidth="1"/>
    <col min="2" max="2" width="36.140625" style="2" customWidth="1"/>
    <col min="3" max="6" width="11.140625" style="2" customWidth="1"/>
    <col min="7" max="15" width="11.85546875" style="1" customWidth="1"/>
    <col min="16" max="39" width="9.140625" style="2" customWidth="1"/>
    <col min="40" max="40" width="12.42578125" style="2" customWidth="1"/>
    <col min="41" max="62" width="9.140625" style="2" customWidth="1"/>
    <col min="63" max="63" width="12.140625" style="2" customWidth="1"/>
    <col min="64" max="67" width="9.140625" style="2" customWidth="1"/>
    <col min="68" max="72" width="9.140625" style="2" hidden="1" customWidth="1"/>
    <col min="73" max="73" width="9.140625" style="2" customWidth="1"/>
    <col min="74" max="78" width="9.140625" style="2" hidden="1" customWidth="1"/>
    <col min="79" max="79" width="9.140625" style="2" customWidth="1"/>
    <col min="80" max="84" width="9.140625" style="2" hidden="1" customWidth="1"/>
    <col min="85" max="85" width="9.140625" style="2" customWidth="1"/>
    <col min="86" max="90" width="9.140625" style="2" hidden="1" customWidth="1"/>
    <col min="91" max="91" width="9.140625" style="2" customWidth="1"/>
    <col min="92" max="96" width="9.140625" style="2" hidden="1" customWidth="1"/>
    <col min="97" max="97" width="9.140625" style="1" customWidth="1"/>
    <col min="98" max="102" width="9.140625" style="1" hidden="1" customWidth="1"/>
    <col min="103" max="103" width="9.140625" style="1" customWidth="1"/>
    <col min="104" max="108" width="9.140625" style="1" hidden="1" customWidth="1"/>
    <col min="109" max="109" width="9.140625" style="1" customWidth="1"/>
    <col min="110" max="114" width="9.140625" style="1" hidden="1" customWidth="1"/>
    <col min="115" max="115" width="9.140625" style="1" customWidth="1"/>
    <col min="116" max="145" width="9.140625" style="2" customWidth="1"/>
    <col min="146" max="146" width="9.140625" style="2" hidden="1" customWidth="1"/>
    <col min="147" max="154" width="9.140625" style="2" customWidth="1"/>
    <col min="155" max="155" width="9.140625" style="2" hidden="1" customWidth="1"/>
    <col min="156" max="160" width="9.140625" style="2" customWidth="1"/>
    <col min="161" max="161" width="9.140625" style="2" hidden="1" customWidth="1"/>
    <col min="162" max="171" width="9.140625" style="2" customWidth="1"/>
    <col min="172" max="172" width="9.140625" style="2"/>
    <col min="173" max="175" width="8.85546875" style="2"/>
    <col min="176" max="176" width="12.7109375" style="2" bestFit="1" customWidth="1"/>
    <col min="177" max="16384" width="8.85546875" style="2"/>
  </cols>
  <sheetData>
    <row r="1" spans="1:176" ht="18.75" x14ac:dyDescent="0.3">
      <c r="A1" s="2" t="s">
        <v>53</v>
      </c>
      <c r="B1" s="11" t="s">
        <v>66</v>
      </c>
    </row>
    <row r="2" spans="1:176" ht="15.75" x14ac:dyDescent="0.25">
      <c r="A2" s="12" t="s">
        <v>49</v>
      </c>
      <c r="I2" s="1" t="str">
        <f>[1]GSVA_cur!$I$3</f>
        <v>As on 01.08.2024</v>
      </c>
    </row>
    <row r="3" spans="1:176" ht="15.75" x14ac:dyDescent="0.25">
      <c r="A3" s="12"/>
    </row>
    <row r="4" spans="1:176" ht="15.75" x14ac:dyDescent="0.25">
      <c r="A4" s="12"/>
      <c r="E4" s="13"/>
      <c r="F4" s="13" t="s">
        <v>57</v>
      </c>
    </row>
    <row r="5" spans="1:176" ht="15.75" x14ac:dyDescent="0.25">
      <c r="A5" s="14" t="s">
        <v>0</v>
      </c>
      <c r="B5" s="15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76" s="35" customFormat="1" ht="15.75" x14ac:dyDescent="0.25">
      <c r="A6" s="30" t="s">
        <v>26</v>
      </c>
      <c r="B6" s="31" t="s">
        <v>2</v>
      </c>
      <c r="C6" s="32">
        <f>SUM(C7:C10)</f>
        <v>2685950</v>
      </c>
      <c r="D6" s="32">
        <f>SUM(D7:D10)</f>
        <v>2850359.869750076</v>
      </c>
      <c r="E6" s="32">
        <f>SUM(E7:E10)</f>
        <v>2927578.3376950053</v>
      </c>
      <c r="F6" s="32">
        <f>SUM(F7:F10)</f>
        <v>3121630</v>
      </c>
      <c r="G6" s="34">
        <f t="shared" ref="G6:O6" si="0">SUM(G7:G10)</f>
        <v>3092063</v>
      </c>
      <c r="H6" s="34">
        <f t="shared" si="0"/>
        <v>3750127</v>
      </c>
      <c r="I6" s="34">
        <f t="shared" si="0"/>
        <v>3341450</v>
      </c>
      <c r="J6" s="34">
        <f t="shared" si="0"/>
        <v>3792163</v>
      </c>
      <c r="K6" s="34">
        <f t="shared" si="0"/>
        <v>3990204</v>
      </c>
      <c r="L6" s="34">
        <f t="shared" si="0"/>
        <v>4180687</v>
      </c>
      <c r="M6" s="34">
        <f t="shared" si="0"/>
        <v>4279008</v>
      </c>
      <c r="N6" s="34">
        <f t="shared" si="0"/>
        <v>4487486</v>
      </c>
      <c r="O6" s="34">
        <f t="shared" si="0"/>
        <v>4632511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T6" s="36"/>
    </row>
    <row r="7" spans="1:176" ht="15.75" x14ac:dyDescent="0.25">
      <c r="A7" s="18">
        <v>1.1000000000000001</v>
      </c>
      <c r="B7" s="19" t="s">
        <v>59</v>
      </c>
      <c r="C7" s="26">
        <v>1798258</v>
      </c>
      <c r="D7" s="26">
        <v>1923736</v>
      </c>
      <c r="E7" s="26">
        <v>1982691</v>
      </c>
      <c r="F7" s="26">
        <v>2045885</v>
      </c>
      <c r="G7" s="26">
        <v>1978955</v>
      </c>
      <c r="H7" s="26">
        <v>2454184</v>
      </c>
      <c r="I7" s="27">
        <v>1994483</v>
      </c>
      <c r="J7" s="26">
        <v>2279945</v>
      </c>
      <c r="K7" s="26">
        <v>2323058</v>
      </c>
      <c r="L7" s="26">
        <v>2421613</v>
      </c>
      <c r="M7" s="26">
        <v>2454833</v>
      </c>
      <c r="N7" s="26">
        <v>2557944</v>
      </c>
      <c r="O7" s="26">
        <v>2612897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1"/>
      <c r="FR7" s="1"/>
      <c r="FS7" s="1"/>
    </row>
    <row r="8" spans="1:176" ht="15.75" x14ac:dyDescent="0.25">
      <c r="A8" s="18">
        <v>1.2</v>
      </c>
      <c r="B8" s="19" t="s">
        <v>60</v>
      </c>
      <c r="C8" s="26">
        <v>226704</v>
      </c>
      <c r="D8" s="26">
        <v>237979</v>
      </c>
      <c r="E8" s="26">
        <v>249536</v>
      </c>
      <c r="F8" s="26">
        <v>245276</v>
      </c>
      <c r="G8" s="26">
        <v>253157</v>
      </c>
      <c r="H8" s="26">
        <v>284250</v>
      </c>
      <c r="I8" s="26">
        <v>313268</v>
      </c>
      <c r="J8" s="26">
        <v>380986</v>
      </c>
      <c r="K8" s="26">
        <v>415694</v>
      </c>
      <c r="L8" s="26">
        <v>416338</v>
      </c>
      <c r="M8" s="26">
        <v>443221</v>
      </c>
      <c r="N8" s="26">
        <v>461961</v>
      </c>
      <c r="O8" s="26">
        <v>491435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1"/>
      <c r="FR8" s="1"/>
      <c r="FS8" s="1"/>
    </row>
    <row r="9" spans="1:176" ht="15.75" x14ac:dyDescent="0.25">
      <c r="A9" s="18">
        <v>1.3</v>
      </c>
      <c r="B9" s="19" t="s">
        <v>61</v>
      </c>
      <c r="C9" s="26">
        <v>426205</v>
      </c>
      <c r="D9" s="26">
        <v>449230</v>
      </c>
      <c r="E9" s="26">
        <v>428448</v>
      </c>
      <c r="F9" s="26">
        <v>536211</v>
      </c>
      <c r="G9" s="26">
        <v>539469</v>
      </c>
      <c r="H9" s="26">
        <v>658802</v>
      </c>
      <c r="I9" s="26">
        <v>605499</v>
      </c>
      <c r="J9" s="26">
        <v>673573</v>
      </c>
      <c r="K9" s="26">
        <v>747645</v>
      </c>
      <c r="L9" s="26">
        <v>801927</v>
      </c>
      <c r="M9" s="26">
        <v>827119</v>
      </c>
      <c r="N9" s="26">
        <v>856958</v>
      </c>
      <c r="O9" s="26">
        <v>872411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1"/>
      <c r="FR9" s="1"/>
      <c r="FS9" s="1"/>
    </row>
    <row r="10" spans="1:176" ht="15.75" x14ac:dyDescent="0.25">
      <c r="A10" s="18">
        <v>1.4</v>
      </c>
      <c r="B10" s="19" t="s">
        <v>62</v>
      </c>
      <c r="C10" s="26">
        <v>234783</v>
      </c>
      <c r="D10" s="26">
        <v>239414.86975007606</v>
      </c>
      <c r="E10" s="26">
        <v>266903.33769500541</v>
      </c>
      <c r="F10" s="26">
        <v>294258</v>
      </c>
      <c r="G10" s="26">
        <v>320482</v>
      </c>
      <c r="H10" s="26">
        <v>352891</v>
      </c>
      <c r="I10" s="26">
        <v>428200</v>
      </c>
      <c r="J10" s="26">
        <v>457659</v>
      </c>
      <c r="K10" s="26">
        <v>503807</v>
      </c>
      <c r="L10" s="26">
        <v>540809</v>
      </c>
      <c r="M10" s="26">
        <v>553835</v>
      </c>
      <c r="N10" s="26">
        <v>610623</v>
      </c>
      <c r="O10" s="26">
        <v>655768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1"/>
      <c r="FR10" s="1"/>
      <c r="FS10" s="1"/>
    </row>
    <row r="11" spans="1:176" ht="15.75" x14ac:dyDescent="0.25">
      <c r="A11" s="21" t="s">
        <v>31</v>
      </c>
      <c r="B11" s="19" t="s">
        <v>3</v>
      </c>
      <c r="C11" s="20">
        <v>1970259</v>
      </c>
      <c r="D11" s="20">
        <v>1923176.3092080317</v>
      </c>
      <c r="E11" s="20">
        <v>2072375</v>
      </c>
      <c r="F11" s="20">
        <v>2109607</v>
      </c>
      <c r="G11" s="4">
        <v>2008586</v>
      </c>
      <c r="H11" s="4">
        <v>2200011</v>
      </c>
      <c r="I11" s="4">
        <v>2349865</v>
      </c>
      <c r="J11" s="4">
        <v>2536999</v>
      </c>
      <c r="K11" s="4">
        <v>2481577</v>
      </c>
      <c r="L11" s="4">
        <v>2550559</v>
      </c>
      <c r="M11" s="4">
        <v>2659792</v>
      </c>
      <c r="N11" s="4">
        <v>2963060</v>
      </c>
      <c r="O11" s="4">
        <v>3180704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1"/>
      <c r="FR11" s="1"/>
      <c r="FS11" s="1"/>
    </row>
    <row r="12" spans="1:176" s="36" customFormat="1" ht="15.75" x14ac:dyDescent="0.25">
      <c r="A12" s="37"/>
      <c r="B12" s="38" t="s">
        <v>28</v>
      </c>
      <c r="C12" s="39">
        <f>C6+C11</f>
        <v>4656209</v>
      </c>
      <c r="D12" s="39">
        <f>D6+D11</f>
        <v>4773536.1789581077</v>
      </c>
      <c r="E12" s="39">
        <f>E6+E11</f>
        <v>4999953.3376950053</v>
      </c>
      <c r="F12" s="39">
        <f>F6+F11</f>
        <v>5231237</v>
      </c>
      <c r="G12" s="40">
        <f t="shared" ref="G12:O12" si="1">G6+G11</f>
        <v>5100649</v>
      </c>
      <c r="H12" s="40">
        <f t="shared" si="1"/>
        <v>5950138</v>
      </c>
      <c r="I12" s="40">
        <f t="shared" si="1"/>
        <v>5691315</v>
      </c>
      <c r="J12" s="40">
        <f t="shared" si="1"/>
        <v>6329162</v>
      </c>
      <c r="K12" s="40">
        <f t="shared" si="1"/>
        <v>6471781</v>
      </c>
      <c r="L12" s="40">
        <f t="shared" si="1"/>
        <v>6731246</v>
      </c>
      <c r="M12" s="40">
        <f t="shared" si="1"/>
        <v>6938800</v>
      </c>
      <c r="N12" s="40">
        <f t="shared" si="1"/>
        <v>7450546</v>
      </c>
      <c r="O12" s="40">
        <f t="shared" si="1"/>
        <v>7813215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35"/>
      <c r="FR12" s="35"/>
      <c r="FS12" s="35"/>
    </row>
    <row r="13" spans="1:176" s="1" customFormat="1" ht="15.75" x14ac:dyDescent="0.25">
      <c r="A13" s="16" t="s">
        <v>32</v>
      </c>
      <c r="B13" s="17" t="s">
        <v>4</v>
      </c>
      <c r="C13" s="20">
        <v>2435032</v>
      </c>
      <c r="D13" s="20">
        <v>2660178.6297598686</v>
      </c>
      <c r="E13" s="20">
        <v>3588922</v>
      </c>
      <c r="F13" s="20">
        <v>3313429</v>
      </c>
      <c r="G13" s="3">
        <v>3402519</v>
      </c>
      <c r="H13" s="3">
        <v>3168509</v>
      </c>
      <c r="I13" s="3">
        <v>3504001</v>
      </c>
      <c r="J13" s="3">
        <v>4456271</v>
      </c>
      <c r="K13" s="3">
        <v>4532028</v>
      </c>
      <c r="L13" s="3">
        <v>4814504</v>
      </c>
      <c r="M13" s="3">
        <v>5843163</v>
      </c>
      <c r="N13" s="3">
        <v>6097590</v>
      </c>
      <c r="O13" s="3">
        <v>6409469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T13" s="2"/>
    </row>
    <row r="14" spans="1:176" ht="30" x14ac:dyDescent="0.25">
      <c r="A14" s="21" t="s">
        <v>33</v>
      </c>
      <c r="B14" s="19" t="s">
        <v>5</v>
      </c>
      <c r="C14" s="20">
        <v>709991</v>
      </c>
      <c r="D14" s="20">
        <v>955984</v>
      </c>
      <c r="E14" s="20">
        <v>1047311</v>
      </c>
      <c r="F14" s="20">
        <v>1150570</v>
      </c>
      <c r="G14" s="4">
        <v>1446947</v>
      </c>
      <c r="H14" s="4">
        <v>1696875</v>
      </c>
      <c r="I14" s="4">
        <v>1902591</v>
      </c>
      <c r="J14" s="4">
        <v>2046201</v>
      </c>
      <c r="K14" s="4">
        <v>2263773</v>
      </c>
      <c r="L14" s="4">
        <v>2464169</v>
      </c>
      <c r="M14" s="4">
        <v>2591966</v>
      </c>
      <c r="N14" s="4">
        <v>2841209</v>
      </c>
      <c r="O14" s="4">
        <v>3071613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3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3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3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1"/>
      <c r="FR14" s="1"/>
      <c r="FS14" s="1"/>
    </row>
    <row r="15" spans="1:176" ht="15.75" x14ac:dyDescent="0.25">
      <c r="A15" s="21" t="s">
        <v>34</v>
      </c>
      <c r="B15" s="19" t="s">
        <v>6</v>
      </c>
      <c r="C15" s="20">
        <v>1901330</v>
      </c>
      <c r="D15" s="20">
        <v>1787105.592489541</v>
      </c>
      <c r="E15" s="20">
        <v>1760222</v>
      </c>
      <c r="F15" s="20">
        <v>1763809</v>
      </c>
      <c r="G15" s="4">
        <v>1641223</v>
      </c>
      <c r="H15" s="4">
        <v>1874831</v>
      </c>
      <c r="I15" s="4">
        <v>2015930</v>
      </c>
      <c r="J15" s="4">
        <v>2324970</v>
      </c>
      <c r="K15" s="4">
        <v>2345434</v>
      </c>
      <c r="L15" s="4">
        <v>2231731</v>
      </c>
      <c r="M15" s="4">
        <v>2933995</v>
      </c>
      <c r="N15" s="4">
        <v>3202561</v>
      </c>
      <c r="O15" s="4">
        <v>3519445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3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3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3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1"/>
      <c r="FR15" s="1"/>
      <c r="FS15" s="1"/>
    </row>
    <row r="16" spans="1:176" s="36" customFormat="1" ht="15.75" x14ac:dyDescent="0.25">
      <c r="A16" s="37"/>
      <c r="B16" s="38" t="s">
        <v>29</v>
      </c>
      <c r="C16" s="39">
        <f>+C13+C14+C15</f>
        <v>5046353</v>
      </c>
      <c r="D16" s="39">
        <f>+D13+D14+D15</f>
        <v>5403268.2222494092</v>
      </c>
      <c r="E16" s="39">
        <f>+E13+E14+E15</f>
        <v>6396455</v>
      </c>
      <c r="F16" s="39">
        <f>+F13+F14+F15</f>
        <v>6227808</v>
      </c>
      <c r="G16" s="40">
        <f t="shared" ref="G16:H16" si="2">+G13+G14+G15</f>
        <v>6490689</v>
      </c>
      <c r="H16" s="40">
        <f t="shared" si="2"/>
        <v>6740215</v>
      </c>
      <c r="I16" s="40">
        <f t="shared" ref="I16:K16" si="3">+I13+I14+I15</f>
        <v>7422522</v>
      </c>
      <c r="J16" s="40">
        <f t="shared" si="3"/>
        <v>8827442</v>
      </c>
      <c r="K16" s="40">
        <f t="shared" si="3"/>
        <v>9141235</v>
      </c>
      <c r="L16" s="40">
        <f t="shared" ref="L16:M16" si="4">+L13+L14+L15</f>
        <v>9510404</v>
      </c>
      <c r="M16" s="40">
        <f t="shared" si="4"/>
        <v>11369124</v>
      </c>
      <c r="N16" s="40">
        <f t="shared" ref="N16:O16" si="5">+N13+N14+N15</f>
        <v>12141360</v>
      </c>
      <c r="O16" s="40">
        <f t="shared" si="5"/>
        <v>13000527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34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34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34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35"/>
      <c r="FR16" s="35"/>
      <c r="FS16" s="35"/>
    </row>
    <row r="17" spans="1:176" s="35" customFormat="1" ht="15.75" x14ac:dyDescent="0.25">
      <c r="A17" s="30" t="s">
        <v>35</v>
      </c>
      <c r="B17" s="31" t="s">
        <v>7</v>
      </c>
      <c r="C17" s="32">
        <f>C18+C19</f>
        <v>932617</v>
      </c>
      <c r="D17" s="32">
        <f t="shared" ref="D17:H17" si="6">D18+D19</f>
        <v>1021682</v>
      </c>
      <c r="E17" s="32">
        <f t="shared" si="6"/>
        <v>1129497</v>
      </c>
      <c r="F17" s="32">
        <f t="shared" si="6"/>
        <v>1154290</v>
      </c>
      <c r="G17" s="32">
        <f t="shared" si="6"/>
        <v>1215208</v>
      </c>
      <c r="H17" s="32">
        <f t="shared" si="6"/>
        <v>1538875</v>
      </c>
      <c r="I17" s="32">
        <f t="shared" ref="I17:K17" si="7">I18+I19</f>
        <v>1417566</v>
      </c>
      <c r="J17" s="32">
        <f t="shared" si="7"/>
        <v>1558394</v>
      </c>
      <c r="K17" s="32">
        <f t="shared" si="7"/>
        <v>1606573</v>
      </c>
      <c r="L17" s="32">
        <f t="shared" ref="L17:M17" si="8">L18+L19</f>
        <v>1218717</v>
      </c>
      <c r="M17" s="32">
        <f t="shared" si="8"/>
        <v>1345441</v>
      </c>
      <c r="N17" s="32">
        <f t="shared" ref="N17:O17" si="9">N18+N19</f>
        <v>1546103</v>
      </c>
      <c r="O17" s="32">
        <f t="shared" si="9"/>
        <v>1666178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T17" s="36"/>
    </row>
    <row r="18" spans="1:176" ht="15.75" x14ac:dyDescent="0.25">
      <c r="A18" s="18">
        <v>6.1</v>
      </c>
      <c r="B18" s="19" t="s">
        <v>8</v>
      </c>
      <c r="C18" s="23">
        <v>932617</v>
      </c>
      <c r="D18" s="23">
        <v>1021682</v>
      </c>
      <c r="E18" s="23">
        <v>1129497</v>
      </c>
      <c r="F18" s="23">
        <v>1154290</v>
      </c>
      <c r="G18" s="4">
        <v>1215208</v>
      </c>
      <c r="H18" s="4">
        <v>1538875</v>
      </c>
      <c r="I18" s="4">
        <v>1417566</v>
      </c>
      <c r="J18" s="4">
        <v>1558394</v>
      </c>
      <c r="K18" s="4">
        <v>1606573</v>
      </c>
      <c r="L18" s="4">
        <v>1218717</v>
      </c>
      <c r="M18" s="4">
        <v>1345441</v>
      </c>
      <c r="N18" s="4">
        <v>1546103</v>
      </c>
      <c r="O18" s="4">
        <v>1666178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1"/>
      <c r="FR18" s="1"/>
      <c r="FS18" s="1"/>
    </row>
    <row r="19" spans="1:176" ht="15.75" x14ac:dyDescent="0.25">
      <c r="A19" s="18">
        <v>6.2</v>
      </c>
      <c r="B19" s="19" t="s">
        <v>9</v>
      </c>
      <c r="C19" s="23"/>
      <c r="D19" s="23"/>
      <c r="E19" s="23"/>
      <c r="F19" s="23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1"/>
      <c r="FR19" s="1"/>
      <c r="FS19" s="1"/>
    </row>
    <row r="20" spans="1:176" s="35" customFormat="1" ht="30" x14ac:dyDescent="0.25">
      <c r="A20" s="41" t="s">
        <v>36</v>
      </c>
      <c r="B20" s="42" t="s">
        <v>10</v>
      </c>
      <c r="C20" s="32">
        <f>SUM(C21:C27)</f>
        <v>583708</v>
      </c>
      <c r="D20" s="32">
        <f>SUM(D21:D27)</f>
        <v>650789.758113191</v>
      </c>
      <c r="E20" s="32">
        <f>SUM(E21:E27)</f>
        <v>726849</v>
      </c>
      <c r="F20" s="32">
        <f>SUM(F21:F27)</f>
        <v>801978</v>
      </c>
      <c r="G20" s="34">
        <f t="shared" ref="G20:O20" si="10">SUM(G21:G27)</f>
        <v>894191</v>
      </c>
      <c r="H20" s="34">
        <f t="shared" si="10"/>
        <v>892092</v>
      </c>
      <c r="I20" s="34">
        <f t="shared" si="10"/>
        <v>923225</v>
      </c>
      <c r="J20" s="34">
        <f t="shared" si="10"/>
        <v>1065485</v>
      </c>
      <c r="K20" s="34">
        <f t="shared" si="10"/>
        <v>1075304</v>
      </c>
      <c r="L20" s="34">
        <f t="shared" si="10"/>
        <v>941020</v>
      </c>
      <c r="M20" s="34">
        <f t="shared" si="10"/>
        <v>1197929</v>
      </c>
      <c r="N20" s="34">
        <f t="shared" si="10"/>
        <v>1296837</v>
      </c>
      <c r="O20" s="34">
        <f t="shared" si="10"/>
        <v>1389522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T20" s="36"/>
    </row>
    <row r="21" spans="1:176" ht="15.75" x14ac:dyDescent="0.25">
      <c r="A21" s="18">
        <v>7.1</v>
      </c>
      <c r="B21" s="19" t="s">
        <v>11</v>
      </c>
      <c r="C21" s="23">
        <v>121509</v>
      </c>
      <c r="D21" s="23">
        <v>133946</v>
      </c>
      <c r="E21" s="23">
        <v>139351</v>
      </c>
      <c r="F21" s="23">
        <v>141548</v>
      </c>
      <c r="G21" s="4">
        <v>152574</v>
      </c>
      <c r="H21" s="4">
        <v>146141</v>
      </c>
      <c r="I21" s="4">
        <v>155598</v>
      </c>
      <c r="J21" s="4">
        <v>199021</v>
      </c>
      <c r="K21" s="4">
        <v>177206</v>
      </c>
      <c r="L21" s="4">
        <v>131072</v>
      </c>
      <c r="M21" s="4">
        <v>146178</v>
      </c>
      <c r="N21" s="4">
        <v>155266</v>
      </c>
      <c r="O21" s="4">
        <v>151900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1"/>
      <c r="FR21" s="1"/>
      <c r="FS21" s="1"/>
    </row>
    <row r="22" spans="1:176" ht="15.75" x14ac:dyDescent="0.25">
      <c r="A22" s="18">
        <v>7.2</v>
      </c>
      <c r="B22" s="19" t="s">
        <v>12</v>
      </c>
      <c r="C22" s="23">
        <v>281709</v>
      </c>
      <c r="D22" s="23">
        <v>312164.758113191</v>
      </c>
      <c r="E22" s="23">
        <v>339710</v>
      </c>
      <c r="F22" s="23">
        <v>373159</v>
      </c>
      <c r="G22" s="4">
        <v>407899</v>
      </c>
      <c r="H22" s="4">
        <v>437572</v>
      </c>
      <c r="I22" s="4">
        <v>471786</v>
      </c>
      <c r="J22" s="4">
        <v>541359</v>
      </c>
      <c r="K22" s="4">
        <v>531966</v>
      </c>
      <c r="L22" s="4">
        <v>433015</v>
      </c>
      <c r="M22" s="4">
        <v>656160</v>
      </c>
      <c r="N22" s="4">
        <v>724770</v>
      </c>
      <c r="O22" s="4">
        <v>794708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1"/>
      <c r="FR22" s="1"/>
      <c r="FS22" s="1"/>
    </row>
    <row r="23" spans="1:176" ht="15.75" x14ac:dyDescent="0.25">
      <c r="A23" s="18">
        <v>7.3</v>
      </c>
      <c r="B23" s="19" t="s">
        <v>13</v>
      </c>
      <c r="C23" s="23">
        <v>0</v>
      </c>
      <c r="D23" s="23">
        <v>0</v>
      </c>
      <c r="E23" s="23">
        <v>0</v>
      </c>
      <c r="F23" s="23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1"/>
      <c r="FR23" s="1"/>
      <c r="FS23" s="1"/>
    </row>
    <row r="24" spans="1:176" ht="15.75" x14ac:dyDescent="0.25">
      <c r="A24" s="18">
        <v>7.4</v>
      </c>
      <c r="B24" s="19" t="s">
        <v>14</v>
      </c>
      <c r="C24" s="23"/>
      <c r="D24" s="23"/>
      <c r="E24" s="23"/>
      <c r="F24" s="2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1"/>
      <c r="FR24" s="1"/>
      <c r="FS24" s="1"/>
    </row>
    <row r="25" spans="1:176" ht="15.75" x14ac:dyDescent="0.25">
      <c r="A25" s="18">
        <v>7.5</v>
      </c>
      <c r="B25" s="19" t="s">
        <v>15</v>
      </c>
      <c r="C25" s="23"/>
      <c r="D25" s="23"/>
      <c r="E25" s="23"/>
      <c r="F25" s="2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1"/>
      <c r="FR25" s="1"/>
      <c r="FS25" s="1"/>
    </row>
    <row r="26" spans="1:176" ht="15.75" x14ac:dyDescent="0.25">
      <c r="A26" s="18">
        <v>7.6</v>
      </c>
      <c r="B26" s="19" t="s">
        <v>16</v>
      </c>
      <c r="C26" s="22">
        <v>10189</v>
      </c>
      <c r="D26" s="20">
        <v>11087</v>
      </c>
      <c r="E26" s="20">
        <v>12696</v>
      </c>
      <c r="F26" s="20">
        <v>13623</v>
      </c>
      <c r="G26" s="4">
        <v>16025</v>
      </c>
      <c r="H26" s="4">
        <v>15634</v>
      </c>
      <c r="I26" s="4">
        <v>17291</v>
      </c>
      <c r="J26" s="4">
        <v>31915</v>
      </c>
      <c r="K26" s="4">
        <v>28961</v>
      </c>
      <c r="L26" s="4">
        <v>28031</v>
      </c>
      <c r="M26" s="4">
        <v>25169</v>
      </c>
      <c r="N26" s="4">
        <v>26793</v>
      </c>
      <c r="O26" s="4">
        <v>28309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1"/>
      <c r="FR26" s="1"/>
      <c r="FS26" s="1"/>
    </row>
    <row r="27" spans="1:176" ht="30" x14ac:dyDescent="0.25">
      <c r="A27" s="18">
        <v>7.7</v>
      </c>
      <c r="B27" s="19" t="s">
        <v>17</v>
      </c>
      <c r="C27" s="22">
        <v>170301</v>
      </c>
      <c r="D27" s="20">
        <v>193592</v>
      </c>
      <c r="E27" s="20">
        <v>235092</v>
      </c>
      <c r="F27" s="20">
        <v>273648</v>
      </c>
      <c r="G27" s="4">
        <v>317693</v>
      </c>
      <c r="H27" s="4">
        <v>292745</v>
      </c>
      <c r="I27" s="4">
        <v>278550</v>
      </c>
      <c r="J27" s="4">
        <v>293190</v>
      </c>
      <c r="K27" s="4">
        <v>337171</v>
      </c>
      <c r="L27" s="4">
        <v>348902</v>
      </c>
      <c r="M27" s="4">
        <v>370422</v>
      </c>
      <c r="N27" s="4">
        <v>390008</v>
      </c>
      <c r="O27" s="4">
        <v>414605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1"/>
      <c r="FR27" s="1"/>
      <c r="FS27" s="1"/>
    </row>
    <row r="28" spans="1:176" ht="15.75" x14ac:dyDescent="0.25">
      <c r="A28" s="21" t="s">
        <v>37</v>
      </c>
      <c r="B28" s="19" t="s">
        <v>18</v>
      </c>
      <c r="C28" s="22">
        <v>537699</v>
      </c>
      <c r="D28" s="20">
        <v>601331</v>
      </c>
      <c r="E28" s="20">
        <v>657470</v>
      </c>
      <c r="F28" s="20">
        <v>682236</v>
      </c>
      <c r="G28" s="4">
        <v>772556</v>
      </c>
      <c r="H28" s="4">
        <v>692048</v>
      </c>
      <c r="I28" s="4">
        <v>742683</v>
      </c>
      <c r="J28" s="4">
        <v>700347</v>
      </c>
      <c r="K28" s="4">
        <v>758003</v>
      </c>
      <c r="L28" s="4">
        <v>788926</v>
      </c>
      <c r="M28" s="4">
        <v>750217</v>
      </c>
      <c r="N28" s="4">
        <v>810960</v>
      </c>
      <c r="O28" s="4">
        <v>873289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1"/>
      <c r="FR28" s="1"/>
      <c r="FS28" s="1"/>
    </row>
    <row r="29" spans="1:176" ht="30" x14ac:dyDescent="0.25">
      <c r="A29" s="21" t="s">
        <v>38</v>
      </c>
      <c r="B29" s="19" t="s">
        <v>19</v>
      </c>
      <c r="C29" s="22">
        <v>1755211</v>
      </c>
      <c r="D29" s="20">
        <v>1741686</v>
      </c>
      <c r="E29" s="20">
        <v>1895155</v>
      </c>
      <c r="F29" s="20">
        <v>1923839</v>
      </c>
      <c r="G29" s="4">
        <v>1912359</v>
      </c>
      <c r="H29" s="4">
        <v>1917931</v>
      </c>
      <c r="I29" s="4">
        <v>1890641</v>
      </c>
      <c r="J29" s="4">
        <v>1607509</v>
      </c>
      <c r="K29" s="4">
        <v>1918655</v>
      </c>
      <c r="L29" s="4">
        <v>1912397</v>
      </c>
      <c r="M29" s="4">
        <v>2032512</v>
      </c>
      <c r="N29" s="4">
        <v>2053598</v>
      </c>
      <c r="O29" s="4">
        <v>2089154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1"/>
      <c r="FR29" s="1"/>
      <c r="FS29" s="1"/>
    </row>
    <row r="30" spans="1:176" ht="15.75" x14ac:dyDescent="0.25">
      <c r="A30" s="21" t="s">
        <v>39</v>
      </c>
      <c r="B30" s="19" t="s">
        <v>54</v>
      </c>
      <c r="C30" s="22">
        <v>549383</v>
      </c>
      <c r="D30" s="20">
        <v>562938</v>
      </c>
      <c r="E30" s="20">
        <v>661283</v>
      </c>
      <c r="F30" s="20">
        <v>680126</v>
      </c>
      <c r="G30" s="4">
        <v>753267</v>
      </c>
      <c r="H30" s="4">
        <v>766450</v>
      </c>
      <c r="I30" s="4">
        <v>867720</v>
      </c>
      <c r="J30" s="4">
        <v>918401</v>
      </c>
      <c r="K30" s="4">
        <v>982350</v>
      </c>
      <c r="L30" s="4">
        <v>1461942</v>
      </c>
      <c r="M30" s="4">
        <v>1585929</v>
      </c>
      <c r="N30" s="4">
        <v>1803254</v>
      </c>
      <c r="O30" s="4">
        <v>1854581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1"/>
      <c r="FR30" s="1"/>
      <c r="FS30" s="1"/>
    </row>
    <row r="31" spans="1:176" ht="15.75" x14ac:dyDescent="0.25">
      <c r="A31" s="21" t="s">
        <v>40</v>
      </c>
      <c r="B31" s="19" t="s">
        <v>20</v>
      </c>
      <c r="C31" s="22">
        <v>781802</v>
      </c>
      <c r="D31" s="20">
        <v>801651</v>
      </c>
      <c r="E31" s="20">
        <v>788798</v>
      </c>
      <c r="F31" s="20">
        <v>821843</v>
      </c>
      <c r="G31" s="4">
        <v>875617</v>
      </c>
      <c r="H31" s="4">
        <v>968086</v>
      </c>
      <c r="I31" s="4">
        <v>1054742</v>
      </c>
      <c r="J31" s="4">
        <v>1280841</v>
      </c>
      <c r="K31" s="4">
        <v>1583865</v>
      </c>
      <c r="L31" s="4">
        <v>1233882</v>
      </c>
      <c r="M31" s="4">
        <v>1382795</v>
      </c>
      <c r="N31" s="4">
        <v>1470816</v>
      </c>
      <c r="O31" s="4">
        <v>1559573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1"/>
      <c r="FR31" s="1"/>
      <c r="FS31" s="1"/>
    </row>
    <row r="32" spans="1:176" s="36" customFormat="1" ht="15.75" x14ac:dyDescent="0.25">
      <c r="A32" s="37"/>
      <c r="B32" s="38" t="s">
        <v>30</v>
      </c>
      <c r="C32" s="39">
        <f>C17+C20+C28+C29+C30+C31</f>
        <v>5140420</v>
      </c>
      <c r="D32" s="39">
        <f t="shared" ref="D32:K32" si="11">D17+D20+D28+D29+D30+D31</f>
        <v>5380077.7581131905</v>
      </c>
      <c r="E32" s="39">
        <f t="shared" si="11"/>
        <v>5859052</v>
      </c>
      <c r="F32" s="39">
        <f t="shared" si="11"/>
        <v>6064312</v>
      </c>
      <c r="G32" s="39">
        <f t="shared" si="11"/>
        <v>6423198</v>
      </c>
      <c r="H32" s="39">
        <f t="shared" si="11"/>
        <v>6775482</v>
      </c>
      <c r="I32" s="39">
        <f t="shared" si="11"/>
        <v>6896577</v>
      </c>
      <c r="J32" s="39">
        <f t="shared" si="11"/>
        <v>7130977</v>
      </c>
      <c r="K32" s="39">
        <f t="shared" si="11"/>
        <v>7924750</v>
      </c>
      <c r="L32" s="39">
        <f t="shared" ref="L32" si="12">L17+L20+L28+L29+L30+L31</f>
        <v>7556884</v>
      </c>
      <c r="M32" s="39">
        <f t="shared" ref="M32:N32" si="13">M17+M20+M28+M29+M30+M31</f>
        <v>8294823</v>
      </c>
      <c r="N32" s="39">
        <f t="shared" si="13"/>
        <v>8981568</v>
      </c>
      <c r="O32" s="39">
        <f t="shared" ref="O32" si="14">O17+O20+O28+O29+O30+O31</f>
        <v>9432297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35"/>
      <c r="FR32" s="35"/>
      <c r="FS32" s="35"/>
    </row>
    <row r="33" spans="1:176" s="35" customFormat="1" ht="15.75" x14ac:dyDescent="0.25">
      <c r="A33" s="30" t="s">
        <v>27</v>
      </c>
      <c r="B33" s="43" t="s">
        <v>41</v>
      </c>
      <c r="C33" s="32">
        <f t="shared" ref="C33" si="15">C6+C11+C13+C14+C15+C17+C20+C28+C29+C30+C31</f>
        <v>14842982</v>
      </c>
      <c r="D33" s="32">
        <f t="shared" ref="D33:K33" si="16">D6+D11+D13+D14+D15+D17+D20+D28+D29+D30+D31</f>
        <v>15556882.159320708</v>
      </c>
      <c r="E33" s="32">
        <f t="shared" si="16"/>
        <v>17255460.337695006</v>
      </c>
      <c r="F33" s="32">
        <f t="shared" si="16"/>
        <v>17523357</v>
      </c>
      <c r="G33" s="32">
        <f t="shared" si="16"/>
        <v>18014536</v>
      </c>
      <c r="H33" s="32">
        <f t="shared" si="16"/>
        <v>19465835</v>
      </c>
      <c r="I33" s="32">
        <f t="shared" si="16"/>
        <v>20010414</v>
      </c>
      <c r="J33" s="32">
        <f t="shared" si="16"/>
        <v>22287581</v>
      </c>
      <c r="K33" s="32">
        <f t="shared" si="16"/>
        <v>23537766</v>
      </c>
      <c r="L33" s="32">
        <f t="shared" ref="L33" si="17">L6+L11+L13+L14+L15+L17+L20+L28+L29+L30+L31</f>
        <v>23798534</v>
      </c>
      <c r="M33" s="32">
        <f t="shared" ref="M33:N33" si="18">M6+M11+M13+M14+M15+M17+M20+M28+M29+M30+M31</f>
        <v>26602747</v>
      </c>
      <c r="N33" s="32">
        <f t="shared" si="18"/>
        <v>28573474</v>
      </c>
      <c r="O33" s="32">
        <f t="shared" ref="O33" si="19">O6+O11+O13+O14+O15+O17+O20+O28+O29+O30+O31</f>
        <v>30246039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T33" s="36"/>
    </row>
    <row r="34" spans="1:176" ht="15.75" x14ac:dyDescent="0.25">
      <c r="A34" s="24" t="s">
        <v>43</v>
      </c>
      <c r="B34" s="25" t="s">
        <v>25</v>
      </c>
      <c r="C34" s="9">
        <v>964400</v>
      </c>
      <c r="D34" s="9">
        <v>1040858</v>
      </c>
      <c r="E34" s="9">
        <v>1002493.6439428056</v>
      </c>
      <c r="F34" s="28">
        <v>1057986.8305531167</v>
      </c>
      <c r="G34" s="2">
        <v>1043841</v>
      </c>
      <c r="H34" s="2">
        <v>1904642</v>
      </c>
      <c r="I34" s="2">
        <v>2003155</v>
      </c>
      <c r="J34" s="2">
        <v>2170335</v>
      </c>
      <c r="K34" s="2">
        <v>1617140</v>
      </c>
      <c r="L34" s="2">
        <v>1320696</v>
      </c>
      <c r="M34" s="2">
        <v>1458182</v>
      </c>
      <c r="N34" s="2">
        <v>1638394</v>
      </c>
      <c r="O34" s="2">
        <v>1948434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</row>
    <row r="35" spans="1:176" ht="15.75" x14ac:dyDescent="0.25">
      <c r="A35" s="24" t="s">
        <v>44</v>
      </c>
      <c r="B35" s="25" t="s">
        <v>24</v>
      </c>
      <c r="C35" s="9"/>
      <c r="D35" s="9"/>
      <c r="E35" s="9"/>
      <c r="F35" s="28"/>
      <c r="G35" s="2"/>
      <c r="H35" s="2"/>
      <c r="I35" s="2"/>
      <c r="J35" s="2"/>
      <c r="K35" s="2"/>
      <c r="L35" s="2"/>
      <c r="M35" s="2"/>
      <c r="N35" s="2"/>
      <c r="O35" s="2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</row>
    <row r="36" spans="1:176" s="36" customFormat="1" ht="15.75" x14ac:dyDescent="0.25">
      <c r="A36" s="44" t="s">
        <v>45</v>
      </c>
      <c r="B36" s="45" t="s">
        <v>55</v>
      </c>
      <c r="C36" s="39">
        <f>C33+C34-C35</f>
        <v>15807382</v>
      </c>
      <c r="D36" s="39">
        <f>D33+D34-D35</f>
        <v>16597740.159320708</v>
      </c>
      <c r="E36" s="39">
        <f>E33+E34-E35</f>
        <v>18257953.981637813</v>
      </c>
      <c r="F36" s="39">
        <f>F33+F34-F35</f>
        <v>18581343.830553118</v>
      </c>
      <c r="G36" s="39">
        <f t="shared" ref="G36:H36" si="20">G33+G34-G35</f>
        <v>19058377</v>
      </c>
      <c r="H36" s="39">
        <f t="shared" si="20"/>
        <v>21370477</v>
      </c>
      <c r="I36" s="39">
        <f t="shared" ref="I36:O36" si="21">I33+I34-I35</f>
        <v>22013569</v>
      </c>
      <c r="J36" s="39">
        <f t="shared" si="21"/>
        <v>24457916</v>
      </c>
      <c r="K36" s="39">
        <f t="shared" si="21"/>
        <v>25154906</v>
      </c>
      <c r="L36" s="39">
        <f t="shared" si="21"/>
        <v>25119230</v>
      </c>
      <c r="M36" s="39">
        <f t="shared" si="21"/>
        <v>28060929</v>
      </c>
      <c r="N36" s="39">
        <f t="shared" si="21"/>
        <v>30211868</v>
      </c>
      <c r="O36" s="39">
        <f t="shared" si="21"/>
        <v>32194473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</row>
    <row r="37" spans="1:176" s="36" customFormat="1" ht="15.75" x14ac:dyDescent="0.25">
      <c r="A37" s="44" t="s">
        <v>46</v>
      </c>
      <c r="B37" s="45" t="s">
        <v>42</v>
      </c>
      <c r="C37" s="47">
        <f>GSVA_cur!C37</f>
        <v>257850</v>
      </c>
      <c r="D37" s="47">
        <f>GSVA_cur!D37</f>
        <v>262010</v>
      </c>
      <c r="E37" s="47">
        <f>GSVA_cur!E37</f>
        <v>266240</v>
      </c>
      <c r="F37" s="47">
        <f>GSVA_cur!F37</f>
        <v>270530</v>
      </c>
      <c r="G37" s="47">
        <f>GSVA_cur!G37</f>
        <v>274900</v>
      </c>
      <c r="H37" s="47">
        <f>GSVA_cur!H37</f>
        <v>279330</v>
      </c>
      <c r="I37" s="47">
        <f>GSVA_cur!I37</f>
        <v>283840</v>
      </c>
      <c r="J37" s="47">
        <f>GSVA_cur!J37</f>
        <v>288420</v>
      </c>
      <c r="K37" s="47">
        <f>GSVA_cur!K37</f>
        <v>289480</v>
      </c>
      <c r="L37" s="47">
        <f>GSVA_cur!L37</f>
        <v>293330</v>
      </c>
      <c r="M37" s="47">
        <f>GSVA_cur!M37</f>
        <v>296930</v>
      </c>
      <c r="N37" s="47">
        <f>GSVA_cur!N37</f>
        <v>300370</v>
      </c>
      <c r="O37" s="47">
        <f>GSVA_cur!O37</f>
        <v>303800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</row>
    <row r="38" spans="1:176" s="36" customFormat="1" ht="15.75" x14ac:dyDescent="0.25">
      <c r="A38" s="44" t="s">
        <v>47</v>
      </c>
      <c r="B38" s="45" t="s">
        <v>58</v>
      </c>
      <c r="C38" s="39">
        <f>C36/C37*1000</f>
        <v>61304.56466938142</v>
      </c>
      <c r="D38" s="39">
        <f>D36/D37*1000</f>
        <v>63347.735427352804</v>
      </c>
      <c r="E38" s="39">
        <f>E36/E37*1000</f>
        <v>68577.050712281445</v>
      </c>
      <c r="F38" s="39">
        <f>F36/F37*1000</f>
        <v>68684.965920796662</v>
      </c>
      <c r="G38" s="40">
        <f t="shared" ref="G38:H38" si="22">G36/G37*1000</f>
        <v>69328.399417970169</v>
      </c>
      <c r="H38" s="40">
        <f t="shared" si="22"/>
        <v>76506.200551319227</v>
      </c>
      <c r="I38" s="40">
        <f t="shared" ref="I38:O38" si="23">I36/I37*1000</f>
        <v>77556.260569334845</v>
      </c>
      <c r="J38" s="40">
        <f t="shared" si="23"/>
        <v>84799.653283406151</v>
      </c>
      <c r="K38" s="40">
        <f t="shared" si="23"/>
        <v>86896.870250103631</v>
      </c>
      <c r="L38" s="40">
        <f t="shared" si="23"/>
        <v>85634.71175808816</v>
      </c>
      <c r="M38" s="40">
        <f t="shared" si="23"/>
        <v>94503.51598019735</v>
      </c>
      <c r="N38" s="40">
        <f t="shared" si="23"/>
        <v>100582.17531710891</v>
      </c>
      <c r="O38" s="40">
        <f t="shared" si="23"/>
        <v>105972.590520079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L38" s="40"/>
      <c r="BM38" s="40"/>
      <c r="BN38" s="40"/>
      <c r="BO38" s="40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</row>
    <row r="39" spans="1:176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3" max="1048575" man="1"/>
    <brk id="39" max="1048575" man="1"/>
    <brk id="103" max="95" man="1"/>
    <brk id="139" max="1048575" man="1"/>
    <brk id="163" max="1048575" man="1"/>
    <brk id="171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X39"/>
  <sheetViews>
    <sheetView tabSelected="1" zoomScale="87" zoomScaleNormal="87" zoomScaleSheetLayoutView="100" workbookViewId="0">
      <pane xSplit="2" ySplit="5" topLeftCell="C33" activePane="bottomRight" state="frozen"/>
      <selection activeCell="AO20" sqref="AO20:AO21"/>
      <selection pane="topRight" activeCell="AO20" sqref="AO20:AO21"/>
      <selection pane="bottomLeft" activeCell="AO20" sqref="AO20:AO21"/>
      <selection pane="bottomRight" activeCell="AO20" sqref="AO20:AO21"/>
    </sheetView>
  </sheetViews>
  <sheetFormatPr defaultColWidth="8.85546875" defaultRowHeight="15" x14ac:dyDescent="0.25"/>
  <cols>
    <col min="1" max="1" width="11" style="2" customWidth="1"/>
    <col min="2" max="2" width="37.28515625" style="2" customWidth="1"/>
    <col min="3" max="6" width="11.28515625" style="2" customWidth="1"/>
    <col min="7" max="15" width="11.85546875" style="1" customWidth="1"/>
    <col min="16" max="43" width="9.140625" style="2" customWidth="1"/>
    <col min="44" max="44" width="12.42578125" style="2" customWidth="1"/>
    <col min="45" max="66" width="9.140625" style="2" customWidth="1"/>
    <col min="67" max="67" width="12.140625" style="2" customWidth="1"/>
    <col min="68" max="71" width="9.140625" style="2" customWidth="1"/>
    <col min="72" max="76" width="9.140625" style="2" hidden="1" customWidth="1"/>
    <col min="77" max="77" width="9.140625" style="2" customWidth="1"/>
    <col min="78" max="82" width="9.140625" style="2" hidden="1" customWidth="1"/>
    <col min="83" max="83" width="9.140625" style="2" customWidth="1"/>
    <col min="84" max="88" width="9.140625" style="2" hidden="1" customWidth="1"/>
    <col min="89" max="89" width="9.140625" style="2" customWidth="1"/>
    <col min="90" max="94" width="9.140625" style="2" hidden="1" customWidth="1"/>
    <col min="95" max="95" width="9.140625" style="2" customWidth="1"/>
    <col min="96" max="100" width="9.140625" style="2" hidden="1" customWidth="1"/>
    <col min="101" max="101" width="9.140625" style="1" customWidth="1"/>
    <col min="102" max="106" width="9.140625" style="1" hidden="1" customWidth="1"/>
    <col min="107" max="107" width="9.140625" style="1" customWidth="1"/>
    <col min="108" max="112" width="9.140625" style="1" hidden="1" customWidth="1"/>
    <col min="113" max="113" width="9.140625" style="1" customWidth="1"/>
    <col min="114" max="118" width="9.140625" style="1" hidden="1" customWidth="1"/>
    <col min="119" max="119" width="9.140625" style="1" customWidth="1"/>
    <col min="120" max="149" width="9.140625" style="2" customWidth="1"/>
    <col min="150" max="150" width="9.140625" style="2" hidden="1" customWidth="1"/>
    <col min="151" max="158" width="9.140625" style="2" customWidth="1"/>
    <col min="159" max="159" width="9.140625" style="2" hidden="1" customWidth="1"/>
    <col min="160" max="164" width="9.140625" style="2" customWidth="1"/>
    <col min="165" max="165" width="9.140625" style="2" hidden="1" customWidth="1"/>
    <col min="166" max="175" width="9.140625" style="2" customWidth="1"/>
    <col min="176" max="179" width="8.85546875" style="2"/>
    <col min="180" max="180" width="12.7109375" style="2" bestFit="1" customWidth="1"/>
    <col min="181" max="16384" width="8.85546875" style="2"/>
  </cols>
  <sheetData>
    <row r="1" spans="1:180" ht="18.75" x14ac:dyDescent="0.3">
      <c r="A1" s="2" t="s">
        <v>53</v>
      </c>
      <c r="B1" s="11" t="s">
        <v>66</v>
      </c>
    </row>
    <row r="2" spans="1:180" ht="15.75" x14ac:dyDescent="0.25">
      <c r="A2" s="12" t="s">
        <v>50</v>
      </c>
      <c r="I2" s="1" t="str">
        <f>[1]GSVA_cur!$I$3</f>
        <v>As on 01.08.2024</v>
      </c>
    </row>
    <row r="3" spans="1:180" ht="15.75" x14ac:dyDescent="0.25">
      <c r="A3" s="12"/>
    </row>
    <row r="4" spans="1:180" ht="15.75" x14ac:dyDescent="0.25">
      <c r="A4" s="12"/>
      <c r="E4" s="13"/>
      <c r="F4" s="13" t="s">
        <v>57</v>
      </c>
    </row>
    <row r="5" spans="1:180" ht="15.75" x14ac:dyDescent="0.25">
      <c r="A5" s="14" t="s">
        <v>0</v>
      </c>
      <c r="B5" s="15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80" s="35" customFormat="1" ht="15.75" x14ac:dyDescent="0.25">
      <c r="A6" s="30" t="s">
        <v>26</v>
      </c>
      <c r="B6" s="31" t="s">
        <v>2</v>
      </c>
      <c r="C6" s="32">
        <f>SUM(C7:C10)</f>
        <v>2496386.5117031052</v>
      </c>
      <c r="D6" s="32">
        <f t="shared" ref="D6:O6" si="0">SUM(D7:D10)</f>
        <v>2959930.4608984124</v>
      </c>
      <c r="E6" s="32">
        <f t="shared" si="0"/>
        <v>3341332</v>
      </c>
      <c r="F6" s="32">
        <f t="shared" si="0"/>
        <v>3749765</v>
      </c>
      <c r="G6" s="32">
        <f t="shared" si="0"/>
        <v>3964983</v>
      </c>
      <c r="H6" s="32">
        <f t="shared" si="0"/>
        <v>5091749</v>
      </c>
      <c r="I6" s="32">
        <f t="shared" si="0"/>
        <v>4832396</v>
      </c>
      <c r="J6" s="32">
        <f t="shared" si="0"/>
        <v>5952557</v>
      </c>
      <c r="K6" s="32">
        <f t="shared" si="0"/>
        <v>6760836</v>
      </c>
      <c r="L6" s="32">
        <f t="shared" si="0"/>
        <v>7445677</v>
      </c>
      <c r="M6" s="32">
        <f t="shared" si="0"/>
        <v>7761470</v>
      </c>
      <c r="N6" s="32">
        <f t="shared" si="0"/>
        <v>8363747</v>
      </c>
      <c r="O6" s="32">
        <f t="shared" si="0"/>
        <v>9122972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X6" s="36"/>
    </row>
    <row r="7" spans="1:180" ht="15.75" x14ac:dyDescent="0.25">
      <c r="A7" s="18">
        <v>1.1000000000000001</v>
      </c>
      <c r="B7" s="19" t="s">
        <v>59</v>
      </c>
      <c r="C7" s="26">
        <v>1646143</v>
      </c>
      <c r="D7" s="26">
        <v>1963201</v>
      </c>
      <c r="E7" s="26">
        <v>2194237</v>
      </c>
      <c r="F7" s="26">
        <v>2333827</v>
      </c>
      <c r="G7" s="27">
        <v>2357219</v>
      </c>
      <c r="H7" s="26">
        <v>3092124</v>
      </c>
      <c r="I7" s="26">
        <v>2639711</v>
      </c>
      <c r="J7" s="26">
        <v>3287111</v>
      </c>
      <c r="K7" s="26">
        <v>3681422</v>
      </c>
      <c r="L7" s="29">
        <v>4064693</v>
      </c>
      <c r="M7" s="29">
        <v>4261304</v>
      </c>
      <c r="N7" s="29">
        <v>4634289</v>
      </c>
      <c r="O7" s="29">
        <v>5098685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1"/>
      <c r="FV7" s="1"/>
      <c r="FW7" s="1"/>
    </row>
    <row r="8" spans="1:180" ht="15.75" x14ac:dyDescent="0.25">
      <c r="A8" s="18">
        <v>1.2</v>
      </c>
      <c r="B8" s="19" t="s">
        <v>60</v>
      </c>
      <c r="C8" s="26">
        <v>221527</v>
      </c>
      <c r="D8" s="26">
        <v>249016</v>
      </c>
      <c r="E8" s="26">
        <v>304221</v>
      </c>
      <c r="F8" s="26">
        <v>340100</v>
      </c>
      <c r="G8" s="26">
        <v>399674</v>
      </c>
      <c r="H8" s="26">
        <v>426641</v>
      </c>
      <c r="I8" s="26">
        <v>562031</v>
      </c>
      <c r="J8" s="26">
        <v>740293</v>
      </c>
      <c r="K8" s="26">
        <v>810062</v>
      </c>
      <c r="L8" s="29">
        <v>861189</v>
      </c>
      <c r="M8" s="29">
        <v>929318</v>
      </c>
      <c r="N8" s="29">
        <v>1016113</v>
      </c>
      <c r="O8" s="29">
        <v>1141554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1"/>
      <c r="FV8" s="1"/>
      <c r="FW8" s="1"/>
    </row>
    <row r="9" spans="1:180" ht="15.75" x14ac:dyDescent="0.25">
      <c r="A9" s="18">
        <v>1.3</v>
      </c>
      <c r="B9" s="19" t="s">
        <v>61</v>
      </c>
      <c r="C9" s="26">
        <v>421532</v>
      </c>
      <c r="D9" s="26">
        <v>497684</v>
      </c>
      <c r="E9" s="26">
        <v>553321</v>
      </c>
      <c r="F9" s="26">
        <v>726648</v>
      </c>
      <c r="G9" s="26">
        <v>819614</v>
      </c>
      <c r="H9" s="26">
        <v>1130393</v>
      </c>
      <c r="I9" s="26">
        <v>1055472</v>
      </c>
      <c r="J9" s="26">
        <v>1259076</v>
      </c>
      <c r="K9" s="26">
        <v>1504510</v>
      </c>
      <c r="L9" s="29">
        <v>1651045</v>
      </c>
      <c r="M9" s="29">
        <v>1657545</v>
      </c>
      <c r="N9" s="29">
        <v>1700897</v>
      </c>
      <c r="O9" s="29">
        <v>1758800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1"/>
      <c r="FV9" s="1"/>
      <c r="FW9" s="1"/>
    </row>
    <row r="10" spans="1:180" ht="15.75" x14ac:dyDescent="0.25">
      <c r="A10" s="18">
        <v>1.4</v>
      </c>
      <c r="B10" s="19" t="s">
        <v>62</v>
      </c>
      <c r="C10" s="26">
        <v>207184.51170310527</v>
      </c>
      <c r="D10" s="26">
        <v>250029.46089841239</v>
      </c>
      <c r="E10" s="26">
        <v>289553</v>
      </c>
      <c r="F10" s="26">
        <v>349190</v>
      </c>
      <c r="G10" s="26">
        <v>388476</v>
      </c>
      <c r="H10" s="26">
        <v>442591</v>
      </c>
      <c r="I10" s="26">
        <v>575182</v>
      </c>
      <c r="J10" s="26">
        <v>666077</v>
      </c>
      <c r="K10" s="26">
        <v>764842</v>
      </c>
      <c r="L10" s="29">
        <v>868750</v>
      </c>
      <c r="M10" s="29">
        <v>913303</v>
      </c>
      <c r="N10" s="29">
        <v>1012448</v>
      </c>
      <c r="O10" s="29">
        <v>1123933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1"/>
      <c r="FV10" s="1"/>
      <c r="FW10" s="1"/>
    </row>
    <row r="11" spans="1:180" ht="15.75" x14ac:dyDescent="0.25">
      <c r="A11" s="21" t="s">
        <v>31</v>
      </c>
      <c r="B11" s="19" t="s">
        <v>3</v>
      </c>
      <c r="C11" s="26">
        <v>1732435.4920786407</v>
      </c>
      <c r="D11" s="26">
        <v>1689652.319806136</v>
      </c>
      <c r="E11" s="26">
        <v>1836289</v>
      </c>
      <c r="F11" s="26">
        <v>2024369</v>
      </c>
      <c r="G11" s="26">
        <v>1704698</v>
      </c>
      <c r="H11" s="26">
        <v>1692842</v>
      </c>
      <c r="I11" s="26">
        <v>1888107</v>
      </c>
      <c r="J11" s="26">
        <v>2084381</v>
      </c>
      <c r="K11" s="26">
        <v>1635512</v>
      </c>
      <c r="L11" s="29">
        <v>1566333</v>
      </c>
      <c r="M11" s="29">
        <v>2070660</v>
      </c>
      <c r="N11" s="29">
        <v>2591318</v>
      </c>
      <c r="O11" s="29">
        <v>2769996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1"/>
      <c r="FV11" s="1"/>
      <c r="FW11" s="1"/>
    </row>
    <row r="12" spans="1:180" s="36" customFormat="1" ht="15.75" x14ac:dyDescent="0.25">
      <c r="A12" s="37"/>
      <c r="B12" s="38" t="s">
        <v>28</v>
      </c>
      <c r="C12" s="39">
        <f>C6+C11</f>
        <v>4228822.0037817461</v>
      </c>
      <c r="D12" s="39">
        <f t="shared" ref="D12:O12" si="1">D6+D11</f>
        <v>4649582.7807045486</v>
      </c>
      <c r="E12" s="39">
        <f t="shared" si="1"/>
        <v>5177621</v>
      </c>
      <c r="F12" s="39">
        <f t="shared" si="1"/>
        <v>5774134</v>
      </c>
      <c r="G12" s="39">
        <f t="shared" si="1"/>
        <v>5669681</v>
      </c>
      <c r="H12" s="39">
        <f t="shared" si="1"/>
        <v>6784591</v>
      </c>
      <c r="I12" s="39">
        <f t="shared" si="1"/>
        <v>6720503</v>
      </c>
      <c r="J12" s="39">
        <f t="shared" si="1"/>
        <v>8036938</v>
      </c>
      <c r="K12" s="39">
        <f t="shared" si="1"/>
        <v>8396348</v>
      </c>
      <c r="L12" s="39">
        <f t="shared" si="1"/>
        <v>9012010</v>
      </c>
      <c r="M12" s="39">
        <f t="shared" si="1"/>
        <v>9832130</v>
      </c>
      <c r="N12" s="39">
        <f t="shared" si="1"/>
        <v>10955065</v>
      </c>
      <c r="O12" s="39">
        <f t="shared" si="1"/>
        <v>11892968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35"/>
      <c r="FV12" s="35"/>
      <c r="FW12" s="35"/>
    </row>
    <row r="13" spans="1:180" s="1" customFormat="1" ht="15.75" x14ac:dyDescent="0.25">
      <c r="A13" s="16" t="s">
        <v>32</v>
      </c>
      <c r="B13" s="17" t="s">
        <v>4</v>
      </c>
      <c r="C13" s="20">
        <v>2096873.4278000006</v>
      </c>
      <c r="D13" s="20">
        <v>2457604.8655000003</v>
      </c>
      <c r="E13" s="20">
        <v>3440532</v>
      </c>
      <c r="F13" s="20">
        <v>3058680</v>
      </c>
      <c r="G13" s="3">
        <v>2781121</v>
      </c>
      <c r="H13" s="3">
        <v>2401694</v>
      </c>
      <c r="I13" s="3">
        <v>3187833</v>
      </c>
      <c r="J13" s="3">
        <v>4221725</v>
      </c>
      <c r="K13" s="3">
        <v>4398883</v>
      </c>
      <c r="L13" s="3">
        <v>4797324</v>
      </c>
      <c r="M13" s="3">
        <v>6032884</v>
      </c>
      <c r="N13" s="3">
        <v>6710641</v>
      </c>
      <c r="O13" s="3">
        <v>7011271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X13" s="2"/>
    </row>
    <row r="14" spans="1:180" ht="30" x14ac:dyDescent="0.25">
      <c r="A14" s="21" t="s">
        <v>33</v>
      </c>
      <c r="B14" s="19" t="s">
        <v>5</v>
      </c>
      <c r="C14" s="20">
        <v>471685</v>
      </c>
      <c r="D14" s="20">
        <v>634688</v>
      </c>
      <c r="E14" s="20">
        <v>695984</v>
      </c>
      <c r="F14" s="20">
        <v>761427</v>
      </c>
      <c r="G14" s="4">
        <v>1008199</v>
      </c>
      <c r="H14" s="4">
        <v>1218102</v>
      </c>
      <c r="I14" s="4">
        <v>1441859</v>
      </c>
      <c r="J14" s="4">
        <v>1532742</v>
      </c>
      <c r="K14" s="4">
        <v>1608638</v>
      </c>
      <c r="L14" s="4">
        <v>1745911</v>
      </c>
      <c r="M14" s="4">
        <v>1851609</v>
      </c>
      <c r="N14" s="4">
        <v>2042483</v>
      </c>
      <c r="O14" s="4">
        <v>2188344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3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3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3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1"/>
      <c r="FV14" s="1"/>
      <c r="FW14" s="1"/>
    </row>
    <row r="15" spans="1:180" ht="15.75" x14ac:dyDescent="0.25">
      <c r="A15" s="21" t="s">
        <v>34</v>
      </c>
      <c r="B15" s="19" t="s">
        <v>6</v>
      </c>
      <c r="C15" s="20">
        <v>1811676.1746962999</v>
      </c>
      <c r="D15" s="20">
        <v>1819653.7275097664</v>
      </c>
      <c r="E15" s="20">
        <v>2143948</v>
      </c>
      <c r="F15" s="20">
        <v>2392533</v>
      </c>
      <c r="G15" s="4">
        <v>2355732</v>
      </c>
      <c r="H15" s="4">
        <v>2852628</v>
      </c>
      <c r="I15" s="4">
        <v>3178626</v>
      </c>
      <c r="J15" s="4">
        <v>3796372</v>
      </c>
      <c r="K15" s="4">
        <v>3854803</v>
      </c>
      <c r="L15" s="4">
        <v>3666961</v>
      </c>
      <c r="M15" s="4">
        <v>4888306</v>
      </c>
      <c r="N15" s="4">
        <v>5479404</v>
      </c>
      <c r="O15" s="4">
        <v>6104998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3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3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3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1"/>
      <c r="FV15" s="1"/>
      <c r="FW15" s="1"/>
    </row>
    <row r="16" spans="1:180" s="36" customFormat="1" ht="15.75" x14ac:dyDescent="0.25">
      <c r="A16" s="37"/>
      <c r="B16" s="38" t="s">
        <v>29</v>
      </c>
      <c r="C16" s="39">
        <f>+C13+C14+C15</f>
        <v>4380234.6024963008</v>
      </c>
      <c r="D16" s="39">
        <f t="shared" ref="D16:I16" si="2">+D13+D14+D15</f>
        <v>4911946.5930097662</v>
      </c>
      <c r="E16" s="39">
        <f t="shared" si="2"/>
        <v>6280464</v>
      </c>
      <c r="F16" s="39">
        <f t="shared" si="2"/>
        <v>6212640</v>
      </c>
      <c r="G16" s="39">
        <f t="shared" si="2"/>
        <v>6145052</v>
      </c>
      <c r="H16" s="39">
        <f t="shared" si="2"/>
        <v>6472424</v>
      </c>
      <c r="I16" s="39">
        <f t="shared" si="2"/>
        <v>7808318</v>
      </c>
      <c r="J16" s="39">
        <f t="shared" ref="J16:K16" si="3">+J13+J14+J15</f>
        <v>9550839</v>
      </c>
      <c r="K16" s="39">
        <f t="shared" si="3"/>
        <v>9862324</v>
      </c>
      <c r="L16" s="39">
        <f t="shared" ref="L16:M16" si="4">+L13+L14+L15</f>
        <v>10210196</v>
      </c>
      <c r="M16" s="39">
        <f t="shared" si="4"/>
        <v>12772799</v>
      </c>
      <c r="N16" s="39">
        <f t="shared" ref="N16:O16" si="5">+N13+N14+N15</f>
        <v>14232528</v>
      </c>
      <c r="O16" s="39">
        <f t="shared" si="5"/>
        <v>15304613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34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34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34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35"/>
      <c r="FV16" s="35"/>
      <c r="FW16" s="35"/>
    </row>
    <row r="17" spans="1:180" s="35" customFormat="1" ht="15.75" x14ac:dyDescent="0.25">
      <c r="A17" s="30" t="s">
        <v>35</v>
      </c>
      <c r="B17" s="31" t="s">
        <v>7</v>
      </c>
      <c r="C17" s="32">
        <f>C18+C19</f>
        <v>868351</v>
      </c>
      <c r="D17" s="32">
        <f>D18+D19</f>
        <v>1022444</v>
      </c>
      <c r="E17" s="32">
        <f>E18+E19</f>
        <v>1195215</v>
      </c>
      <c r="F17" s="32">
        <f>F18+F19</f>
        <v>1276126</v>
      </c>
      <c r="G17" s="32">
        <f t="shared" ref="G17:K17" si="6">G18+G19</f>
        <v>1323274</v>
      </c>
      <c r="H17" s="32">
        <f t="shared" si="6"/>
        <v>1826408</v>
      </c>
      <c r="I17" s="32">
        <f t="shared" si="6"/>
        <v>1703803</v>
      </c>
      <c r="J17" s="32">
        <f t="shared" si="6"/>
        <v>1990884</v>
      </c>
      <c r="K17" s="32">
        <f t="shared" si="6"/>
        <v>2167572</v>
      </c>
      <c r="L17" s="32">
        <f t="shared" ref="L17:M17" si="7">L18+L19</f>
        <v>1705216</v>
      </c>
      <c r="M17" s="32">
        <f t="shared" si="7"/>
        <v>2032127</v>
      </c>
      <c r="N17" s="32">
        <f t="shared" ref="N17:O17" si="8">N18+N19</f>
        <v>2469324</v>
      </c>
      <c r="O17" s="32">
        <f t="shared" si="8"/>
        <v>2757902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X17" s="36"/>
    </row>
    <row r="18" spans="1:180" ht="15.75" x14ac:dyDescent="0.25">
      <c r="A18" s="18">
        <v>6.1</v>
      </c>
      <c r="B18" s="19" t="s">
        <v>8</v>
      </c>
      <c r="C18" s="23">
        <v>868351</v>
      </c>
      <c r="D18" s="23">
        <v>1022444</v>
      </c>
      <c r="E18" s="23">
        <v>1195215</v>
      </c>
      <c r="F18" s="23">
        <v>1276126</v>
      </c>
      <c r="G18" s="4">
        <v>1323274</v>
      </c>
      <c r="H18" s="4">
        <v>1826408</v>
      </c>
      <c r="I18" s="4">
        <v>1703803</v>
      </c>
      <c r="J18" s="4">
        <v>1990884</v>
      </c>
      <c r="K18" s="4">
        <v>2167572</v>
      </c>
      <c r="L18" s="4">
        <v>1705216</v>
      </c>
      <c r="M18" s="4">
        <v>2032127</v>
      </c>
      <c r="N18" s="4">
        <v>2469324</v>
      </c>
      <c r="O18" s="4">
        <v>2757902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1"/>
      <c r="FV18" s="1"/>
      <c r="FW18" s="1"/>
    </row>
    <row r="19" spans="1:180" ht="15.75" x14ac:dyDescent="0.25">
      <c r="A19" s="18">
        <v>6.2</v>
      </c>
      <c r="B19" s="19" t="s">
        <v>9</v>
      </c>
      <c r="C19" s="23"/>
      <c r="D19" s="23"/>
      <c r="E19" s="23"/>
      <c r="F19" s="23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1"/>
      <c r="FV19" s="1"/>
      <c r="FW19" s="1"/>
    </row>
    <row r="20" spans="1:180" s="35" customFormat="1" ht="30" x14ac:dyDescent="0.25">
      <c r="A20" s="41" t="s">
        <v>36</v>
      </c>
      <c r="B20" s="42" t="s">
        <v>10</v>
      </c>
      <c r="C20" s="32">
        <f>SUM(C21:C27)</f>
        <v>489851</v>
      </c>
      <c r="D20" s="32">
        <f t="shared" ref="D20:O20" si="9">SUM(D21:D27)</f>
        <v>577283</v>
      </c>
      <c r="E20" s="32">
        <f t="shared" si="9"/>
        <v>635613</v>
      </c>
      <c r="F20" s="32">
        <f t="shared" si="9"/>
        <v>718672</v>
      </c>
      <c r="G20" s="32">
        <f t="shared" si="9"/>
        <v>801518</v>
      </c>
      <c r="H20" s="32">
        <f t="shared" si="9"/>
        <v>823061</v>
      </c>
      <c r="I20" s="32">
        <f t="shared" si="9"/>
        <v>885554</v>
      </c>
      <c r="J20" s="32">
        <f t="shared" si="9"/>
        <v>1004963</v>
      </c>
      <c r="K20" s="32">
        <f t="shared" si="9"/>
        <v>1023265</v>
      </c>
      <c r="L20" s="32">
        <f t="shared" si="9"/>
        <v>884203</v>
      </c>
      <c r="M20" s="32">
        <f t="shared" si="9"/>
        <v>1203514</v>
      </c>
      <c r="N20" s="32">
        <f t="shared" si="9"/>
        <v>1339340</v>
      </c>
      <c r="O20" s="32">
        <f t="shared" si="9"/>
        <v>1394849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X20" s="36"/>
    </row>
    <row r="21" spans="1:180" ht="15.75" x14ac:dyDescent="0.25">
      <c r="A21" s="18">
        <v>7.1</v>
      </c>
      <c r="B21" s="19" t="s">
        <v>11</v>
      </c>
      <c r="C21" s="23">
        <v>101630</v>
      </c>
      <c r="D21" s="23">
        <v>118355</v>
      </c>
      <c r="E21" s="23">
        <v>124514</v>
      </c>
      <c r="F21" s="23">
        <v>133540</v>
      </c>
      <c r="G21" s="4">
        <v>147159</v>
      </c>
      <c r="H21" s="4">
        <v>153117</v>
      </c>
      <c r="I21" s="4">
        <v>162332</v>
      </c>
      <c r="J21" s="4">
        <v>216367</v>
      </c>
      <c r="K21" s="4">
        <v>235254</v>
      </c>
      <c r="L21" s="4">
        <v>193316</v>
      </c>
      <c r="M21" s="4">
        <v>191999</v>
      </c>
      <c r="N21" s="4">
        <v>226041</v>
      </c>
      <c r="O21" s="4">
        <v>211972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1"/>
      <c r="FV21" s="1"/>
      <c r="FW21" s="1"/>
    </row>
    <row r="22" spans="1:180" ht="15.75" x14ac:dyDescent="0.25">
      <c r="A22" s="18">
        <v>7.2</v>
      </c>
      <c r="B22" s="19" t="s">
        <v>12</v>
      </c>
      <c r="C22" s="23">
        <v>240528</v>
      </c>
      <c r="D22" s="23">
        <v>282193</v>
      </c>
      <c r="E22" s="23">
        <v>306458</v>
      </c>
      <c r="F22" s="23">
        <v>336224</v>
      </c>
      <c r="G22" s="8">
        <v>370473</v>
      </c>
      <c r="H22" s="8">
        <v>401982</v>
      </c>
      <c r="I22" s="8">
        <v>476965</v>
      </c>
      <c r="J22" s="8">
        <v>510634</v>
      </c>
      <c r="K22" s="8">
        <v>476841</v>
      </c>
      <c r="L22" s="8">
        <v>344774</v>
      </c>
      <c r="M22" s="8">
        <v>584412</v>
      </c>
      <c r="N22" s="8">
        <v>652587</v>
      </c>
      <c r="O22" s="8">
        <v>706036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1"/>
      <c r="FV22" s="1"/>
      <c r="FW22" s="1"/>
    </row>
    <row r="23" spans="1:180" ht="15.75" x14ac:dyDescent="0.25">
      <c r="A23" s="18">
        <v>7.3</v>
      </c>
      <c r="B23" s="19" t="s">
        <v>13</v>
      </c>
      <c r="C23" s="23">
        <v>0</v>
      </c>
      <c r="D23" s="23">
        <v>0</v>
      </c>
      <c r="E23" s="23">
        <v>0</v>
      </c>
      <c r="F23" s="23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1"/>
      <c r="FV23" s="1"/>
      <c r="FW23" s="1"/>
    </row>
    <row r="24" spans="1:180" ht="15.75" x14ac:dyDescent="0.25">
      <c r="A24" s="18">
        <v>7.4</v>
      </c>
      <c r="B24" s="19" t="s">
        <v>14</v>
      </c>
      <c r="C24" s="23"/>
      <c r="D24" s="23"/>
      <c r="E24" s="23"/>
      <c r="F24" s="23"/>
      <c r="G24" s="8"/>
      <c r="H24" s="8"/>
      <c r="I24" s="8"/>
      <c r="J24" s="8"/>
      <c r="K24" s="8"/>
      <c r="L24" s="8"/>
      <c r="M24" s="8"/>
      <c r="N24" s="8"/>
      <c r="O24" s="8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1"/>
      <c r="FV24" s="1"/>
      <c r="FW24" s="1"/>
    </row>
    <row r="25" spans="1:180" ht="15.75" x14ac:dyDescent="0.25">
      <c r="A25" s="18">
        <v>7.5</v>
      </c>
      <c r="B25" s="19" t="s">
        <v>15</v>
      </c>
      <c r="C25" s="23"/>
      <c r="D25" s="23"/>
      <c r="E25" s="23"/>
      <c r="F25" s="23"/>
      <c r="G25" s="8"/>
      <c r="H25" s="8"/>
      <c r="I25" s="8"/>
      <c r="J25" s="8"/>
      <c r="K25" s="8"/>
      <c r="L25" s="8"/>
      <c r="M25" s="8"/>
      <c r="N25" s="8"/>
      <c r="O25" s="8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1"/>
      <c r="FV25" s="1"/>
      <c r="FW25" s="1"/>
    </row>
    <row r="26" spans="1:180" ht="15.75" x14ac:dyDescent="0.25">
      <c r="A26" s="18">
        <v>7.6</v>
      </c>
      <c r="B26" s="19" t="s">
        <v>16</v>
      </c>
      <c r="C26" s="23">
        <v>8723</v>
      </c>
      <c r="D26" s="23">
        <v>10121</v>
      </c>
      <c r="E26" s="23">
        <v>11948</v>
      </c>
      <c r="F26" s="23">
        <v>12911</v>
      </c>
      <c r="G26" s="4">
        <v>15108</v>
      </c>
      <c r="H26" s="4">
        <v>15240</v>
      </c>
      <c r="I26" s="4">
        <v>17401</v>
      </c>
      <c r="J26" s="4">
        <v>36471</v>
      </c>
      <c r="K26" s="4">
        <v>32858</v>
      </c>
      <c r="L26" s="4">
        <v>34832</v>
      </c>
      <c r="M26" s="4">
        <v>35542</v>
      </c>
      <c r="N26" s="4">
        <v>40311</v>
      </c>
      <c r="O26" s="4">
        <v>43069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1"/>
      <c r="FV26" s="1"/>
      <c r="FW26" s="1"/>
    </row>
    <row r="27" spans="1:180" ht="30" x14ac:dyDescent="0.25">
      <c r="A27" s="18">
        <v>7.7</v>
      </c>
      <c r="B27" s="19" t="s">
        <v>17</v>
      </c>
      <c r="C27" s="23">
        <v>138970</v>
      </c>
      <c r="D27" s="23">
        <v>166614</v>
      </c>
      <c r="E27" s="23">
        <v>192693</v>
      </c>
      <c r="F27" s="23">
        <v>235997</v>
      </c>
      <c r="G27" s="4">
        <v>268778</v>
      </c>
      <c r="H27" s="4">
        <v>252722</v>
      </c>
      <c r="I27" s="4">
        <v>228856</v>
      </c>
      <c r="J27" s="4">
        <v>241491</v>
      </c>
      <c r="K27" s="4">
        <v>278312</v>
      </c>
      <c r="L27" s="4">
        <v>311281</v>
      </c>
      <c r="M27" s="4">
        <v>391561</v>
      </c>
      <c r="N27" s="4">
        <v>420401</v>
      </c>
      <c r="O27" s="4">
        <v>433772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1"/>
      <c r="FV27" s="1"/>
      <c r="FW27" s="1"/>
    </row>
    <row r="28" spans="1:180" ht="15.75" x14ac:dyDescent="0.25">
      <c r="A28" s="21" t="s">
        <v>37</v>
      </c>
      <c r="B28" s="19" t="s">
        <v>18</v>
      </c>
      <c r="C28" s="20">
        <v>529208</v>
      </c>
      <c r="D28" s="20">
        <v>598550</v>
      </c>
      <c r="E28" s="20">
        <v>669637</v>
      </c>
      <c r="F28" s="20">
        <v>706048</v>
      </c>
      <c r="G28" s="4">
        <v>776414</v>
      </c>
      <c r="H28" s="4">
        <v>694096</v>
      </c>
      <c r="I28" s="4">
        <v>840895</v>
      </c>
      <c r="J28" s="4">
        <v>848623</v>
      </c>
      <c r="K28" s="4">
        <v>970232</v>
      </c>
      <c r="L28" s="4">
        <v>1012001</v>
      </c>
      <c r="M28" s="4">
        <v>1040210</v>
      </c>
      <c r="N28" s="4">
        <v>1161890</v>
      </c>
      <c r="O28" s="4">
        <v>1289307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1"/>
      <c r="FV28" s="1"/>
      <c r="FW28" s="1"/>
    </row>
    <row r="29" spans="1:180" ht="30" x14ac:dyDescent="0.25">
      <c r="A29" s="21" t="s">
        <v>38</v>
      </c>
      <c r="B29" s="19" t="s">
        <v>19</v>
      </c>
      <c r="C29" s="20">
        <v>1609432</v>
      </c>
      <c r="D29" s="20">
        <v>1747426</v>
      </c>
      <c r="E29" s="20">
        <v>2032613</v>
      </c>
      <c r="F29" s="20">
        <v>2191490</v>
      </c>
      <c r="G29" s="4">
        <v>2281423</v>
      </c>
      <c r="H29" s="4">
        <v>2423725</v>
      </c>
      <c r="I29" s="4">
        <v>2543901</v>
      </c>
      <c r="J29" s="4">
        <v>2358025</v>
      </c>
      <c r="K29" s="4">
        <v>2805225</v>
      </c>
      <c r="L29" s="4">
        <v>2765326</v>
      </c>
      <c r="M29" s="4">
        <v>3021835</v>
      </c>
      <c r="N29" s="4">
        <v>3260017</v>
      </c>
      <c r="O29" s="4">
        <v>3400419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1"/>
      <c r="FV29" s="1"/>
      <c r="FW29" s="1"/>
    </row>
    <row r="30" spans="1:180" ht="15.75" x14ac:dyDescent="0.25">
      <c r="A30" s="21" t="s">
        <v>39</v>
      </c>
      <c r="B30" s="19" t="s">
        <v>54</v>
      </c>
      <c r="C30" s="20">
        <v>423898</v>
      </c>
      <c r="D30" s="20">
        <v>475364</v>
      </c>
      <c r="E30" s="20">
        <v>613867</v>
      </c>
      <c r="F30" s="20">
        <v>696822</v>
      </c>
      <c r="G30" s="4">
        <v>823850</v>
      </c>
      <c r="H30" s="4">
        <v>842732</v>
      </c>
      <c r="I30" s="4">
        <v>971096</v>
      </c>
      <c r="J30" s="4">
        <v>1094340</v>
      </c>
      <c r="K30" s="4">
        <v>1205371</v>
      </c>
      <c r="L30" s="4">
        <v>1961871</v>
      </c>
      <c r="M30" s="4">
        <v>2262063</v>
      </c>
      <c r="N30" s="4">
        <v>2763081</v>
      </c>
      <c r="O30" s="4">
        <v>2938614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1"/>
      <c r="FV30" s="1"/>
      <c r="FW30" s="1"/>
    </row>
    <row r="31" spans="1:180" ht="15.75" x14ac:dyDescent="0.25">
      <c r="A31" s="21" t="s">
        <v>40</v>
      </c>
      <c r="B31" s="19" t="s">
        <v>20</v>
      </c>
      <c r="C31" s="20">
        <v>733145</v>
      </c>
      <c r="D31" s="20">
        <v>822746</v>
      </c>
      <c r="E31" s="20">
        <v>859324</v>
      </c>
      <c r="F31" s="20">
        <v>950387</v>
      </c>
      <c r="G31" s="4">
        <v>1099011</v>
      </c>
      <c r="H31" s="4">
        <v>1271395</v>
      </c>
      <c r="I31" s="4">
        <v>1429106</v>
      </c>
      <c r="J31" s="4">
        <v>1941114</v>
      </c>
      <c r="K31" s="4">
        <v>2461725</v>
      </c>
      <c r="L31" s="4">
        <v>1946705</v>
      </c>
      <c r="M31" s="4">
        <v>2305427</v>
      </c>
      <c r="N31" s="4">
        <v>2569637</v>
      </c>
      <c r="O31" s="4">
        <v>2843175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1"/>
      <c r="FV31" s="1"/>
      <c r="FW31" s="1"/>
    </row>
    <row r="32" spans="1:180" s="36" customFormat="1" ht="15.75" x14ac:dyDescent="0.25">
      <c r="A32" s="37"/>
      <c r="B32" s="38" t="s">
        <v>30</v>
      </c>
      <c r="C32" s="39">
        <f>C17+C20+C28+C29+C30+C31</f>
        <v>4653885</v>
      </c>
      <c r="D32" s="39">
        <f t="shared" ref="D32:K32" si="10">D17+D20+D28+D29+D30+D31</f>
        <v>5243813</v>
      </c>
      <c r="E32" s="39">
        <f t="shared" si="10"/>
        <v>6006269</v>
      </c>
      <c r="F32" s="39">
        <f t="shared" si="10"/>
        <v>6539545</v>
      </c>
      <c r="G32" s="39">
        <f t="shared" si="10"/>
        <v>7105490</v>
      </c>
      <c r="H32" s="39">
        <f t="shared" si="10"/>
        <v>7881417</v>
      </c>
      <c r="I32" s="39">
        <f t="shared" si="10"/>
        <v>8374355</v>
      </c>
      <c r="J32" s="39">
        <f t="shared" si="10"/>
        <v>9237949</v>
      </c>
      <c r="K32" s="39">
        <f t="shared" si="10"/>
        <v>10633390</v>
      </c>
      <c r="L32" s="39">
        <f t="shared" ref="L32" si="11">L17+L20+L28+L29+L30+L31</f>
        <v>10275322</v>
      </c>
      <c r="M32" s="39">
        <f t="shared" ref="M32:N32" si="12">M17+M20+M28+M29+M30+M31</f>
        <v>11865176</v>
      </c>
      <c r="N32" s="39">
        <f t="shared" si="12"/>
        <v>13563289</v>
      </c>
      <c r="O32" s="39">
        <f t="shared" ref="O32" si="13">O17+O20+O28+O29+O30+O31</f>
        <v>14624266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35"/>
      <c r="FV32" s="35"/>
      <c r="FW32" s="35"/>
    </row>
    <row r="33" spans="1:180" s="35" customFormat="1" ht="15.75" x14ac:dyDescent="0.25">
      <c r="A33" s="30" t="s">
        <v>27</v>
      </c>
      <c r="B33" s="43" t="s">
        <v>51</v>
      </c>
      <c r="C33" s="32">
        <f>C6+C11+C13+C14+C15+C17+C20+C28+C29+C30+C31</f>
        <v>13262941.606278047</v>
      </c>
      <c r="D33" s="32">
        <f t="shared" ref="D33:K33" si="14">D6+D11+D13+D14+D15+D17+D20+D28+D29+D30+D31</f>
        <v>14805342.373714315</v>
      </c>
      <c r="E33" s="32">
        <f t="shared" si="14"/>
        <v>17464354</v>
      </c>
      <c r="F33" s="32">
        <f t="shared" si="14"/>
        <v>18526319</v>
      </c>
      <c r="G33" s="32">
        <f t="shared" si="14"/>
        <v>18920223</v>
      </c>
      <c r="H33" s="32">
        <f t="shared" si="14"/>
        <v>21138432</v>
      </c>
      <c r="I33" s="32">
        <f t="shared" si="14"/>
        <v>22903176</v>
      </c>
      <c r="J33" s="32">
        <f t="shared" si="14"/>
        <v>26825726</v>
      </c>
      <c r="K33" s="32">
        <f t="shared" si="14"/>
        <v>28892062</v>
      </c>
      <c r="L33" s="32">
        <f t="shared" ref="L33" si="15">L6+L11+L13+L14+L15+L17+L20+L28+L29+L30+L31</f>
        <v>29497528</v>
      </c>
      <c r="M33" s="32">
        <f t="shared" ref="M33:N33" si="16">M6+M11+M13+M14+M15+M17+M20+M28+M29+M30+M31</f>
        <v>34470105</v>
      </c>
      <c r="N33" s="32">
        <f t="shared" si="16"/>
        <v>38750882</v>
      </c>
      <c r="O33" s="32">
        <f t="shared" ref="O33" si="17">O6+O11+O13+O14+O15+O17+O20+O28+O29+O30+O31</f>
        <v>41821847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X33" s="36"/>
    </row>
    <row r="34" spans="1:180" s="36" customFormat="1" ht="15.75" x14ac:dyDescent="0.25">
      <c r="A34" s="44" t="s">
        <v>43</v>
      </c>
      <c r="B34" s="45" t="s">
        <v>25</v>
      </c>
      <c r="C34" s="46">
        <f>GSVA_cur!C34</f>
        <v>964400</v>
      </c>
      <c r="D34" s="46">
        <f>GSVA_cur!D34</f>
        <v>1137800</v>
      </c>
      <c r="E34" s="46">
        <f>GSVA_cur!E34</f>
        <v>1140607</v>
      </c>
      <c r="F34" s="46">
        <f>GSVA_cur!F34</f>
        <v>1205047</v>
      </c>
      <c r="G34" s="46">
        <f>GSVA_cur!G34</f>
        <v>1145094</v>
      </c>
      <c r="H34" s="46">
        <f>GSVA_cur!H34</f>
        <v>2125581</v>
      </c>
      <c r="I34" s="46">
        <f>GSVA_cur!I34</f>
        <v>2299911</v>
      </c>
      <c r="J34" s="46">
        <f>GSVA_cur!J34</f>
        <v>2600061</v>
      </c>
      <c r="K34" s="46">
        <f>GSVA_cur!K34</f>
        <v>1969676</v>
      </c>
      <c r="L34" s="46">
        <f>GSVA_cur!L34</f>
        <v>1629739</v>
      </c>
      <c r="M34" s="46">
        <f>GSVA_cur!M34</f>
        <v>2032706</v>
      </c>
      <c r="N34" s="46">
        <f>GSVA_cur!N34</f>
        <v>2498551</v>
      </c>
      <c r="O34" s="46">
        <f>GSVA_cur!O34</f>
        <v>2946387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</row>
    <row r="35" spans="1:180" s="36" customFormat="1" ht="15.75" x14ac:dyDescent="0.25">
      <c r="A35" s="44" t="s">
        <v>44</v>
      </c>
      <c r="B35" s="45" t="s">
        <v>24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</row>
    <row r="36" spans="1:180" s="36" customFormat="1" ht="15.75" x14ac:dyDescent="0.25">
      <c r="A36" s="44" t="s">
        <v>45</v>
      </c>
      <c r="B36" s="45" t="s">
        <v>63</v>
      </c>
      <c r="C36" s="39">
        <f>C33+C34-C35</f>
        <v>14227341.606278047</v>
      </c>
      <c r="D36" s="39">
        <f>D33+D34-D35</f>
        <v>15943142.373714315</v>
      </c>
      <c r="E36" s="39">
        <f>E33+E34-E35</f>
        <v>18604961</v>
      </c>
      <c r="F36" s="39">
        <f>F33+F34-F35</f>
        <v>19731366</v>
      </c>
      <c r="G36" s="39">
        <f t="shared" ref="G36:H36" si="18">G33+G34-G35</f>
        <v>20065317</v>
      </c>
      <c r="H36" s="39">
        <f t="shared" si="18"/>
        <v>23264013</v>
      </c>
      <c r="I36" s="39">
        <f t="shared" ref="I36:O36" si="19">I33+I34-I35</f>
        <v>25203087</v>
      </c>
      <c r="J36" s="39">
        <f t="shared" si="19"/>
        <v>29425787</v>
      </c>
      <c r="K36" s="39">
        <f t="shared" si="19"/>
        <v>30861738</v>
      </c>
      <c r="L36" s="39">
        <f t="shared" si="19"/>
        <v>31127267</v>
      </c>
      <c r="M36" s="39">
        <f t="shared" si="19"/>
        <v>36502811</v>
      </c>
      <c r="N36" s="39">
        <f t="shared" si="19"/>
        <v>41249433</v>
      </c>
      <c r="O36" s="39">
        <f t="shared" si="19"/>
        <v>44768234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</row>
    <row r="37" spans="1:180" s="36" customFormat="1" ht="15.75" x14ac:dyDescent="0.25">
      <c r="A37" s="44" t="s">
        <v>46</v>
      </c>
      <c r="B37" s="45" t="s">
        <v>42</v>
      </c>
      <c r="C37" s="47">
        <f>GSVA_cur!C37</f>
        <v>257850</v>
      </c>
      <c r="D37" s="47">
        <f>GSVA_cur!D37</f>
        <v>262010</v>
      </c>
      <c r="E37" s="47">
        <f>GSVA_cur!E37</f>
        <v>266240</v>
      </c>
      <c r="F37" s="47">
        <f>GSVA_cur!F37</f>
        <v>270530</v>
      </c>
      <c r="G37" s="47">
        <f>GSVA_cur!G37</f>
        <v>274900</v>
      </c>
      <c r="H37" s="47">
        <f>GSVA_cur!H37</f>
        <v>279330</v>
      </c>
      <c r="I37" s="47">
        <f>GSVA_cur!I37</f>
        <v>283840</v>
      </c>
      <c r="J37" s="47">
        <f>GSVA_cur!J37</f>
        <v>288420</v>
      </c>
      <c r="K37" s="47">
        <f>GSVA_cur!K37</f>
        <v>289480</v>
      </c>
      <c r="L37" s="47">
        <f>GSVA_cur!L37</f>
        <v>293330</v>
      </c>
      <c r="M37" s="47">
        <f>GSVA_cur!M37</f>
        <v>296930</v>
      </c>
      <c r="N37" s="47">
        <f>GSVA_cur!N37</f>
        <v>300370</v>
      </c>
      <c r="O37" s="47">
        <f>GSVA_cur!O37</f>
        <v>303800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</row>
    <row r="38" spans="1:180" s="36" customFormat="1" ht="15.75" x14ac:dyDescent="0.25">
      <c r="A38" s="44" t="s">
        <v>47</v>
      </c>
      <c r="B38" s="45" t="s">
        <v>64</v>
      </c>
      <c r="C38" s="39">
        <f>C36/C37*1000</f>
        <v>55176.814451340106</v>
      </c>
      <c r="D38" s="39">
        <f t="shared" ref="D38:H38" si="20">D36/D37*1000</f>
        <v>60849.365954407527</v>
      </c>
      <c r="E38" s="39">
        <f t="shared" si="20"/>
        <v>69880.412409855766</v>
      </c>
      <c r="F38" s="39">
        <f t="shared" si="20"/>
        <v>72935.962739807044</v>
      </c>
      <c r="G38" s="39">
        <f t="shared" si="20"/>
        <v>72991.331393233908</v>
      </c>
      <c r="H38" s="39">
        <f t="shared" si="20"/>
        <v>83285.049940930083</v>
      </c>
      <c r="I38" s="39">
        <f t="shared" ref="I38:O38" si="21">I36/I37*1000</f>
        <v>88793.288472378801</v>
      </c>
      <c r="J38" s="39">
        <f t="shared" si="21"/>
        <v>102024.08640177519</v>
      </c>
      <c r="K38" s="39">
        <f t="shared" si="21"/>
        <v>106610.95067016719</v>
      </c>
      <c r="L38" s="39">
        <f t="shared" si="21"/>
        <v>106116.88882828214</v>
      </c>
      <c r="M38" s="39">
        <f t="shared" si="21"/>
        <v>122934.06190011113</v>
      </c>
      <c r="N38" s="39">
        <f t="shared" si="21"/>
        <v>137328.73788993576</v>
      </c>
      <c r="O38" s="39">
        <f t="shared" si="21"/>
        <v>147360.87557603687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P38" s="40"/>
      <c r="BQ38" s="40"/>
      <c r="BR38" s="40"/>
      <c r="BS38" s="40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</row>
    <row r="39" spans="1:180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5" max="1048575" man="1"/>
    <brk id="27" max="1048575" man="1"/>
    <brk id="43" max="1048575" man="1"/>
    <brk id="107" max="95" man="1"/>
    <brk id="143" max="1048575" man="1"/>
    <brk id="167" max="1048575" man="1"/>
    <brk id="175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T39"/>
  <sheetViews>
    <sheetView tabSelected="1" zoomScale="87" zoomScaleNormal="87" zoomScaleSheetLayoutView="100" workbookViewId="0">
      <pane xSplit="2" ySplit="5" topLeftCell="C27" activePane="bottomRight" state="frozen"/>
      <selection activeCell="AO20" sqref="AO20:AO21"/>
      <selection pane="topRight" activeCell="AO20" sqref="AO20:AO21"/>
      <selection pane="bottomLeft" activeCell="AO20" sqref="AO20:AO21"/>
      <selection pane="bottomRight" activeCell="AO20" sqref="AO20:AO21"/>
    </sheetView>
  </sheetViews>
  <sheetFormatPr defaultColWidth="8.85546875" defaultRowHeight="15" x14ac:dyDescent="0.25"/>
  <cols>
    <col min="1" max="1" width="11" style="2" customWidth="1"/>
    <col min="2" max="2" width="36.85546875" style="2" customWidth="1"/>
    <col min="3" max="6" width="10.85546875" style="2" customWidth="1"/>
    <col min="7" max="15" width="11.85546875" style="1" customWidth="1"/>
    <col min="16" max="39" width="9.140625" style="2" customWidth="1"/>
    <col min="40" max="40" width="12.42578125" style="2" customWidth="1"/>
    <col min="41" max="62" width="9.140625" style="2" customWidth="1"/>
    <col min="63" max="63" width="12.140625" style="2" customWidth="1"/>
    <col min="64" max="67" width="9.140625" style="2" customWidth="1"/>
    <col min="68" max="72" width="9.140625" style="2" hidden="1" customWidth="1"/>
    <col min="73" max="73" width="9.140625" style="2" customWidth="1"/>
    <col min="74" max="78" width="9.140625" style="2" hidden="1" customWidth="1"/>
    <col min="79" max="79" width="9.140625" style="2" customWidth="1"/>
    <col min="80" max="84" width="9.140625" style="2" hidden="1" customWidth="1"/>
    <col min="85" max="85" width="9.140625" style="2" customWidth="1"/>
    <col min="86" max="90" width="9.140625" style="2" hidden="1" customWidth="1"/>
    <col min="91" max="91" width="9.140625" style="2" customWidth="1"/>
    <col min="92" max="96" width="9.140625" style="2" hidden="1" customWidth="1"/>
    <col min="97" max="97" width="9.140625" style="1" customWidth="1"/>
    <col min="98" max="102" width="9.140625" style="1" hidden="1" customWidth="1"/>
    <col min="103" max="103" width="9.140625" style="1" customWidth="1"/>
    <col min="104" max="108" width="9.140625" style="1" hidden="1" customWidth="1"/>
    <col min="109" max="109" width="9.140625" style="1" customWidth="1"/>
    <col min="110" max="114" width="9.140625" style="1" hidden="1" customWidth="1"/>
    <col min="115" max="115" width="9.140625" style="1" customWidth="1"/>
    <col min="116" max="145" width="9.140625" style="2" customWidth="1"/>
    <col min="146" max="146" width="9.140625" style="2" hidden="1" customWidth="1"/>
    <col min="147" max="154" width="9.140625" style="2" customWidth="1"/>
    <col min="155" max="155" width="9.140625" style="2" hidden="1" customWidth="1"/>
    <col min="156" max="160" width="9.140625" style="2" customWidth="1"/>
    <col min="161" max="161" width="9.140625" style="2" hidden="1" customWidth="1"/>
    <col min="162" max="171" width="9.140625" style="2" customWidth="1"/>
    <col min="172" max="175" width="8.85546875" style="2"/>
    <col min="176" max="176" width="12.7109375" style="2" bestFit="1" customWidth="1"/>
    <col min="177" max="16384" width="8.85546875" style="2"/>
  </cols>
  <sheetData>
    <row r="1" spans="1:176" ht="18.75" x14ac:dyDescent="0.3">
      <c r="A1" s="2" t="s">
        <v>53</v>
      </c>
      <c r="B1" s="11" t="s">
        <v>66</v>
      </c>
    </row>
    <row r="2" spans="1:176" ht="15.75" x14ac:dyDescent="0.25">
      <c r="A2" s="12" t="s">
        <v>52</v>
      </c>
      <c r="I2" s="1" t="str">
        <f>[1]GSVA_cur!$I$3</f>
        <v>As on 01.08.2024</v>
      </c>
    </row>
    <row r="3" spans="1:176" ht="15.75" x14ac:dyDescent="0.25">
      <c r="A3" s="12"/>
    </row>
    <row r="4" spans="1:176" ht="15.75" x14ac:dyDescent="0.25">
      <c r="A4" s="12"/>
      <c r="E4" s="13"/>
      <c r="F4" s="13" t="s">
        <v>57</v>
      </c>
    </row>
    <row r="5" spans="1:176" ht="15.75" x14ac:dyDescent="0.25">
      <c r="A5" s="14" t="s">
        <v>0</v>
      </c>
      <c r="B5" s="15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76" s="35" customFormat="1" ht="15.75" x14ac:dyDescent="0.25">
      <c r="A6" s="30" t="s">
        <v>26</v>
      </c>
      <c r="B6" s="31" t="s">
        <v>2</v>
      </c>
      <c r="C6" s="32">
        <f>SUM(C7:C10)</f>
        <v>2496386.5117031052</v>
      </c>
      <c r="D6" s="32">
        <f>SUM(D7:D10)</f>
        <v>2645350.869750076</v>
      </c>
      <c r="E6" s="32">
        <f>SUM(E7:E10)</f>
        <v>2706120</v>
      </c>
      <c r="F6" s="32">
        <f>SUM(F7:F10)</f>
        <v>2884081</v>
      </c>
      <c r="G6" s="34">
        <f t="shared" ref="G6:O6" si="0">SUM(G7:G10)</f>
        <v>2844302</v>
      </c>
      <c r="H6" s="34">
        <f t="shared" si="0"/>
        <v>3489973</v>
      </c>
      <c r="I6" s="34">
        <f t="shared" si="0"/>
        <v>3066117</v>
      </c>
      <c r="J6" s="34">
        <f t="shared" si="0"/>
        <v>3503372</v>
      </c>
      <c r="K6" s="34">
        <f t="shared" si="0"/>
        <v>3687339</v>
      </c>
      <c r="L6" s="34">
        <f t="shared" si="0"/>
        <v>3853734</v>
      </c>
      <c r="M6" s="34">
        <f t="shared" si="0"/>
        <v>3939840</v>
      </c>
      <c r="N6" s="34">
        <f t="shared" si="0"/>
        <v>4132304</v>
      </c>
      <c r="O6" s="34">
        <f t="shared" si="0"/>
        <v>4271241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T6" s="36"/>
    </row>
    <row r="7" spans="1:176" ht="17.25" x14ac:dyDescent="0.25">
      <c r="A7" s="18">
        <v>1.1000000000000001</v>
      </c>
      <c r="B7" s="19" t="s">
        <v>59</v>
      </c>
      <c r="C7" s="7">
        <v>1646143</v>
      </c>
      <c r="D7" s="7">
        <v>1759339</v>
      </c>
      <c r="E7" s="7">
        <v>1802700</v>
      </c>
      <c r="F7" s="7">
        <v>1852931</v>
      </c>
      <c r="G7" s="7">
        <v>1778748</v>
      </c>
      <c r="H7" s="7">
        <v>2244327</v>
      </c>
      <c r="I7" s="7">
        <v>1775259</v>
      </c>
      <c r="J7" s="7">
        <v>2051322</v>
      </c>
      <c r="K7" s="7">
        <v>2084876</v>
      </c>
      <c r="L7" s="7">
        <v>2170728</v>
      </c>
      <c r="M7" s="7">
        <v>2191677</v>
      </c>
      <c r="N7" s="7">
        <v>2295860</v>
      </c>
      <c r="O7" s="7">
        <v>2348434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1"/>
      <c r="FR7" s="1"/>
      <c r="FS7" s="1"/>
    </row>
    <row r="8" spans="1:176" ht="17.25" x14ac:dyDescent="0.25">
      <c r="A8" s="18">
        <v>1.2</v>
      </c>
      <c r="B8" s="19" t="s">
        <v>60</v>
      </c>
      <c r="C8" s="7">
        <v>221527</v>
      </c>
      <c r="D8" s="7">
        <v>232404</v>
      </c>
      <c r="E8" s="7">
        <v>243589</v>
      </c>
      <c r="F8" s="7">
        <v>238685</v>
      </c>
      <c r="G8" s="7">
        <v>246323</v>
      </c>
      <c r="H8" s="7">
        <v>277322</v>
      </c>
      <c r="I8" s="7">
        <v>305829</v>
      </c>
      <c r="J8" s="7">
        <v>373065</v>
      </c>
      <c r="K8" s="7">
        <v>407564</v>
      </c>
      <c r="L8" s="7">
        <v>408140</v>
      </c>
      <c r="M8" s="7">
        <v>434699</v>
      </c>
      <c r="N8" s="7">
        <v>451936</v>
      </c>
      <c r="O8" s="7">
        <v>481288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1"/>
      <c r="FR8" s="1"/>
      <c r="FS8" s="1"/>
    </row>
    <row r="9" spans="1:176" ht="17.25" x14ac:dyDescent="0.25">
      <c r="A9" s="18">
        <v>1.3</v>
      </c>
      <c r="B9" s="19" t="s">
        <v>61</v>
      </c>
      <c r="C9" s="7">
        <v>421532</v>
      </c>
      <c r="D9" s="7">
        <v>444009</v>
      </c>
      <c r="E9" s="7">
        <v>422855</v>
      </c>
      <c r="F9" s="7">
        <v>530276</v>
      </c>
      <c r="G9" s="7">
        <v>532635</v>
      </c>
      <c r="H9" s="7">
        <v>650404</v>
      </c>
      <c r="I9" s="7">
        <v>597228</v>
      </c>
      <c r="J9" s="7">
        <v>664606</v>
      </c>
      <c r="K9" s="7">
        <v>737049</v>
      </c>
      <c r="L9" s="7">
        <v>792986</v>
      </c>
      <c r="M9" s="7">
        <v>817501</v>
      </c>
      <c r="N9" s="7">
        <v>843247</v>
      </c>
      <c r="O9" s="7">
        <v>858552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1"/>
      <c r="FR9" s="1"/>
      <c r="FS9" s="1"/>
    </row>
    <row r="10" spans="1:176" ht="17.25" x14ac:dyDescent="0.25">
      <c r="A10" s="18">
        <v>1.4</v>
      </c>
      <c r="B10" s="19" t="s">
        <v>62</v>
      </c>
      <c r="C10" s="7">
        <v>207184.51170310527</v>
      </c>
      <c r="D10" s="7">
        <v>209598.86975007606</v>
      </c>
      <c r="E10" s="7">
        <v>236976</v>
      </c>
      <c r="F10" s="7">
        <v>262189</v>
      </c>
      <c r="G10" s="7">
        <v>286596</v>
      </c>
      <c r="H10" s="7">
        <v>317920</v>
      </c>
      <c r="I10" s="7">
        <v>387801</v>
      </c>
      <c r="J10" s="7">
        <v>414379</v>
      </c>
      <c r="K10" s="7">
        <v>457850</v>
      </c>
      <c r="L10" s="7">
        <v>481880</v>
      </c>
      <c r="M10" s="7">
        <v>495963</v>
      </c>
      <c r="N10" s="7">
        <v>541261</v>
      </c>
      <c r="O10" s="7">
        <v>582967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1"/>
      <c r="FR10" s="1"/>
      <c r="FS10" s="1"/>
    </row>
    <row r="11" spans="1:176" ht="17.25" x14ac:dyDescent="0.25">
      <c r="A11" s="21" t="s">
        <v>31</v>
      </c>
      <c r="B11" s="19" t="s">
        <v>3</v>
      </c>
      <c r="C11" s="7">
        <v>1732435.4920786407</v>
      </c>
      <c r="D11" s="7">
        <v>1700990.3092080317</v>
      </c>
      <c r="E11" s="7">
        <v>1790237</v>
      </c>
      <c r="F11" s="7">
        <v>1799334</v>
      </c>
      <c r="G11" s="7">
        <v>1747743</v>
      </c>
      <c r="H11" s="7">
        <v>1934792</v>
      </c>
      <c r="I11" s="7">
        <v>2073111</v>
      </c>
      <c r="J11" s="7">
        <v>2258727</v>
      </c>
      <c r="K11" s="7">
        <v>2217487</v>
      </c>
      <c r="L11" s="7">
        <v>2235401</v>
      </c>
      <c r="M11" s="7">
        <v>2365843</v>
      </c>
      <c r="N11" s="7">
        <v>2596932</v>
      </c>
      <c r="O11" s="7">
        <v>2765663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1"/>
      <c r="FR11" s="1"/>
      <c r="FS11" s="1"/>
    </row>
    <row r="12" spans="1:176" s="36" customFormat="1" ht="15.75" x14ac:dyDescent="0.25">
      <c r="A12" s="37"/>
      <c r="B12" s="38" t="s">
        <v>28</v>
      </c>
      <c r="C12" s="39">
        <f>C6+C11</f>
        <v>4228822.0037817461</v>
      </c>
      <c r="D12" s="39">
        <f>D6+D11</f>
        <v>4346341.1789581077</v>
      </c>
      <c r="E12" s="39">
        <f>E6+E11</f>
        <v>4496357</v>
      </c>
      <c r="F12" s="39">
        <f>F6+F11</f>
        <v>4683415</v>
      </c>
      <c r="G12" s="40">
        <f t="shared" ref="G12:O12" si="1">G6+G11</f>
        <v>4592045</v>
      </c>
      <c r="H12" s="40">
        <f t="shared" si="1"/>
        <v>5424765</v>
      </c>
      <c r="I12" s="40">
        <f t="shared" si="1"/>
        <v>5139228</v>
      </c>
      <c r="J12" s="40">
        <f t="shared" si="1"/>
        <v>5762099</v>
      </c>
      <c r="K12" s="40">
        <f t="shared" si="1"/>
        <v>5904826</v>
      </c>
      <c r="L12" s="40">
        <f t="shared" si="1"/>
        <v>6089135</v>
      </c>
      <c r="M12" s="40">
        <f t="shared" si="1"/>
        <v>6305683</v>
      </c>
      <c r="N12" s="40">
        <f t="shared" si="1"/>
        <v>6729236</v>
      </c>
      <c r="O12" s="40">
        <f t="shared" si="1"/>
        <v>7036904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35"/>
      <c r="FR12" s="35"/>
      <c r="FS12" s="35"/>
    </row>
    <row r="13" spans="1:176" s="1" customFormat="1" ht="15.75" x14ac:dyDescent="0.25">
      <c r="A13" s="16" t="s">
        <v>32</v>
      </c>
      <c r="B13" s="17" t="s">
        <v>4</v>
      </c>
      <c r="C13" s="20">
        <v>2096873.4278000006</v>
      </c>
      <c r="D13" s="20">
        <v>2313478.6297598686</v>
      </c>
      <c r="E13" s="20">
        <v>3243314</v>
      </c>
      <c r="F13" s="20">
        <v>2920843</v>
      </c>
      <c r="G13" s="3">
        <v>2995128</v>
      </c>
      <c r="H13" s="3">
        <v>2539959</v>
      </c>
      <c r="I13" s="3">
        <v>3033179</v>
      </c>
      <c r="J13" s="3">
        <v>3961519</v>
      </c>
      <c r="K13" s="3">
        <v>4056009</v>
      </c>
      <c r="L13" s="3">
        <v>4322452</v>
      </c>
      <c r="M13" s="3">
        <v>5336864</v>
      </c>
      <c r="N13" s="3">
        <v>5574238</v>
      </c>
      <c r="O13" s="3">
        <v>5850678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T13" s="2"/>
    </row>
    <row r="14" spans="1:176" ht="30" x14ac:dyDescent="0.25">
      <c r="A14" s="21" t="s">
        <v>33</v>
      </c>
      <c r="B14" s="19" t="s">
        <v>5</v>
      </c>
      <c r="C14" s="20">
        <v>471685</v>
      </c>
      <c r="D14" s="20">
        <v>632141</v>
      </c>
      <c r="E14" s="20">
        <v>713591</v>
      </c>
      <c r="F14" s="20">
        <v>780262</v>
      </c>
      <c r="G14" s="4">
        <v>999685</v>
      </c>
      <c r="H14" s="4">
        <v>1149688</v>
      </c>
      <c r="I14" s="4">
        <v>1374308</v>
      </c>
      <c r="J14" s="4">
        <v>1480320</v>
      </c>
      <c r="K14" s="4">
        <v>1656190</v>
      </c>
      <c r="L14" s="4">
        <v>1758485</v>
      </c>
      <c r="M14" s="4">
        <v>1803599</v>
      </c>
      <c r="N14" s="4">
        <v>1969375</v>
      </c>
      <c r="O14" s="4">
        <v>2099912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3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3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3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1"/>
      <c r="FR14" s="1"/>
      <c r="FS14" s="1"/>
    </row>
    <row r="15" spans="1:176" ht="15.75" x14ac:dyDescent="0.25">
      <c r="A15" s="21" t="s">
        <v>34</v>
      </c>
      <c r="B15" s="19" t="s">
        <v>6</v>
      </c>
      <c r="C15" s="20">
        <v>1811676.1746962999</v>
      </c>
      <c r="D15" s="20">
        <v>1690636.592489541</v>
      </c>
      <c r="E15" s="20">
        <v>1652417</v>
      </c>
      <c r="F15" s="20">
        <v>1656004</v>
      </c>
      <c r="G15" s="4">
        <v>1503250</v>
      </c>
      <c r="H15" s="4">
        <v>1697422</v>
      </c>
      <c r="I15" s="4">
        <v>1809386</v>
      </c>
      <c r="J15" s="4">
        <v>2089019</v>
      </c>
      <c r="K15" s="4">
        <v>2061911</v>
      </c>
      <c r="L15" s="4">
        <v>1907769</v>
      </c>
      <c r="M15" s="4">
        <v>2565650</v>
      </c>
      <c r="N15" s="4">
        <v>2799256</v>
      </c>
      <c r="O15" s="4">
        <v>3058181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3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3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3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1"/>
      <c r="FR15" s="1"/>
      <c r="FS15" s="1"/>
    </row>
    <row r="16" spans="1:176" s="36" customFormat="1" ht="15.75" x14ac:dyDescent="0.25">
      <c r="A16" s="37"/>
      <c r="B16" s="38" t="s">
        <v>29</v>
      </c>
      <c r="C16" s="39">
        <f>+C13+C14+C15</f>
        <v>4380234.6024963008</v>
      </c>
      <c r="D16" s="39">
        <f>+D13+D14+D15</f>
        <v>4636256.2222494092</v>
      </c>
      <c r="E16" s="39">
        <f>+E13+E14+E15</f>
        <v>5609322</v>
      </c>
      <c r="F16" s="39">
        <f>+F13+F14+F15</f>
        <v>5357109</v>
      </c>
      <c r="G16" s="40">
        <f t="shared" ref="G16:H16" si="2">+G13+G14+G15</f>
        <v>5498063</v>
      </c>
      <c r="H16" s="40">
        <f t="shared" si="2"/>
        <v>5387069</v>
      </c>
      <c r="I16" s="40">
        <f t="shared" ref="I16:K16" si="3">+I13+I14+I15</f>
        <v>6216873</v>
      </c>
      <c r="J16" s="40">
        <f t="shared" si="3"/>
        <v>7530858</v>
      </c>
      <c r="K16" s="40">
        <f t="shared" si="3"/>
        <v>7774110</v>
      </c>
      <c r="L16" s="40">
        <f t="shared" ref="L16:M16" si="4">+L13+L14+L15</f>
        <v>7988706</v>
      </c>
      <c r="M16" s="40">
        <f t="shared" si="4"/>
        <v>9706113</v>
      </c>
      <c r="N16" s="40">
        <f t="shared" ref="N16:O16" si="5">+N13+N14+N15</f>
        <v>10342869</v>
      </c>
      <c r="O16" s="40">
        <f t="shared" si="5"/>
        <v>11008771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34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34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34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35"/>
      <c r="FR16" s="35"/>
      <c r="FS16" s="35"/>
    </row>
    <row r="17" spans="1:176" s="35" customFormat="1" ht="15.75" x14ac:dyDescent="0.25">
      <c r="A17" s="30" t="s">
        <v>35</v>
      </c>
      <c r="B17" s="31" t="s">
        <v>7</v>
      </c>
      <c r="C17" s="32">
        <f>C18+C19</f>
        <v>868351</v>
      </c>
      <c r="D17" s="32">
        <f t="shared" ref="D17:H17" si="6">D18+D19</f>
        <v>947399</v>
      </c>
      <c r="E17" s="32">
        <f t="shared" si="6"/>
        <v>1044104</v>
      </c>
      <c r="F17" s="32">
        <f t="shared" si="6"/>
        <v>1061307</v>
      </c>
      <c r="G17" s="32">
        <f t="shared" si="6"/>
        <v>1118921</v>
      </c>
      <c r="H17" s="32">
        <f t="shared" si="6"/>
        <v>1430245</v>
      </c>
      <c r="I17" s="32">
        <f t="shared" ref="I17:K17" si="7">I18+I19</f>
        <v>1288533</v>
      </c>
      <c r="J17" s="32">
        <f t="shared" si="7"/>
        <v>1417643</v>
      </c>
      <c r="K17" s="32">
        <f t="shared" si="7"/>
        <v>1452316</v>
      </c>
      <c r="L17" s="32">
        <f t="shared" ref="L17:M17" si="8">L18+L19</f>
        <v>1054115</v>
      </c>
      <c r="M17" s="32">
        <f t="shared" si="8"/>
        <v>1165629</v>
      </c>
      <c r="N17" s="32">
        <f t="shared" ref="N17:O17" si="9">N18+N19</f>
        <v>1323476</v>
      </c>
      <c r="O17" s="32">
        <f t="shared" si="9"/>
        <v>1407442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T17" s="36"/>
    </row>
    <row r="18" spans="1:176" ht="15.75" x14ac:dyDescent="0.25">
      <c r="A18" s="18">
        <v>6.1</v>
      </c>
      <c r="B18" s="19" t="s">
        <v>8</v>
      </c>
      <c r="C18" s="23">
        <v>868351</v>
      </c>
      <c r="D18" s="23">
        <v>947399</v>
      </c>
      <c r="E18" s="23">
        <v>1044104</v>
      </c>
      <c r="F18" s="23">
        <v>1061307</v>
      </c>
      <c r="G18" s="4">
        <v>1118921</v>
      </c>
      <c r="H18" s="4">
        <v>1430245</v>
      </c>
      <c r="I18" s="4">
        <v>1288533</v>
      </c>
      <c r="J18" s="4">
        <v>1417643</v>
      </c>
      <c r="K18" s="4">
        <v>1452316</v>
      </c>
      <c r="L18" s="4">
        <v>1054115</v>
      </c>
      <c r="M18" s="4">
        <v>1165629</v>
      </c>
      <c r="N18" s="4">
        <v>1323476</v>
      </c>
      <c r="O18" s="4">
        <v>1407442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1"/>
      <c r="FR18" s="1"/>
      <c r="FS18" s="1"/>
    </row>
    <row r="19" spans="1:176" ht="15.75" x14ac:dyDescent="0.25">
      <c r="A19" s="18">
        <v>6.2</v>
      </c>
      <c r="B19" s="19" t="s">
        <v>9</v>
      </c>
      <c r="C19" s="23"/>
      <c r="D19" s="23"/>
      <c r="E19" s="23"/>
      <c r="F19" s="23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1"/>
      <c r="FR19" s="1"/>
      <c r="FS19" s="1"/>
    </row>
    <row r="20" spans="1:176" s="35" customFormat="1" ht="30" x14ac:dyDescent="0.25">
      <c r="A20" s="41" t="s">
        <v>36</v>
      </c>
      <c r="B20" s="42" t="s">
        <v>10</v>
      </c>
      <c r="C20" s="32">
        <f>SUM(C21:C27)</f>
        <v>489851</v>
      </c>
      <c r="D20" s="32">
        <f t="shared" ref="D20:O20" si="10">SUM(D21:D27)</f>
        <v>549044</v>
      </c>
      <c r="E20" s="32">
        <f t="shared" si="10"/>
        <v>587540</v>
      </c>
      <c r="F20" s="32">
        <f t="shared" si="10"/>
        <v>658737</v>
      </c>
      <c r="G20" s="32">
        <f t="shared" si="10"/>
        <v>740813</v>
      </c>
      <c r="H20" s="32">
        <f t="shared" si="10"/>
        <v>719847</v>
      </c>
      <c r="I20" s="32">
        <f t="shared" si="10"/>
        <v>713795</v>
      </c>
      <c r="J20" s="32">
        <f t="shared" si="10"/>
        <v>829140</v>
      </c>
      <c r="K20" s="32">
        <f t="shared" si="10"/>
        <v>805279</v>
      </c>
      <c r="L20" s="32">
        <f t="shared" si="10"/>
        <v>650405</v>
      </c>
      <c r="M20" s="32">
        <f t="shared" si="10"/>
        <v>891763</v>
      </c>
      <c r="N20" s="32">
        <f t="shared" si="10"/>
        <v>952036</v>
      </c>
      <c r="O20" s="32">
        <f t="shared" si="10"/>
        <v>998266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T20" s="36"/>
    </row>
    <row r="21" spans="1:176" ht="15.75" x14ac:dyDescent="0.25">
      <c r="A21" s="18">
        <v>7.1</v>
      </c>
      <c r="B21" s="19" t="s">
        <v>11</v>
      </c>
      <c r="C21" s="20">
        <v>101630</v>
      </c>
      <c r="D21" s="20">
        <v>113255</v>
      </c>
      <c r="E21" s="20">
        <v>116000</v>
      </c>
      <c r="F21" s="20">
        <v>116678</v>
      </c>
      <c r="G21" s="4">
        <v>124557</v>
      </c>
      <c r="H21" s="4">
        <v>114537</v>
      </c>
      <c r="I21" s="4">
        <v>119480</v>
      </c>
      <c r="J21" s="4">
        <v>156900</v>
      </c>
      <c r="K21" s="4">
        <v>133423</v>
      </c>
      <c r="L21" s="4">
        <v>81507</v>
      </c>
      <c r="M21" s="4">
        <v>99054</v>
      </c>
      <c r="N21" s="4">
        <v>102668</v>
      </c>
      <c r="O21" s="4">
        <v>93381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1"/>
      <c r="FR21" s="1"/>
      <c r="FS21" s="1"/>
    </row>
    <row r="22" spans="1:176" ht="15.75" x14ac:dyDescent="0.25">
      <c r="A22" s="18">
        <v>7.2</v>
      </c>
      <c r="B22" s="19" t="s">
        <v>12</v>
      </c>
      <c r="C22" s="23">
        <v>240528</v>
      </c>
      <c r="D22" s="23">
        <v>267263</v>
      </c>
      <c r="E22" s="23">
        <v>285237</v>
      </c>
      <c r="F22" s="23">
        <v>316897</v>
      </c>
      <c r="G22" s="8">
        <v>352166</v>
      </c>
      <c r="H22" s="8">
        <v>371121</v>
      </c>
      <c r="I22" s="8">
        <v>386449</v>
      </c>
      <c r="J22" s="8">
        <v>454549</v>
      </c>
      <c r="K22" s="8">
        <v>425899</v>
      </c>
      <c r="L22" s="8">
        <v>328645</v>
      </c>
      <c r="M22" s="8">
        <v>548371</v>
      </c>
      <c r="N22" s="8">
        <v>598174</v>
      </c>
      <c r="O22" s="8">
        <v>645282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1"/>
      <c r="FR22" s="1"/>
      <c r="FS22" s="1"/>
    </row>
    <row r="23" spans="1:176" ht="15.75" x14ac:dyDescent="0.25">
      <c r="A23" s="18">
        <v>7.3</v>
      </c>
      <c r="B23" s="19" t="s">
        <v>13</v>
      </c>
      <c r="C23" s="23"/>
      <c r="D23" s="23"/>
      <c r="E23" s="23"/>
      <c r="F23" s="23"/>
      <c r="G23" s="8"/>
      <c r="H23" s="8"/>
      <c r="I23" s="8"/>
      <c r="J23" s="8"/>
      <c r="K23" s="8"/>
      <c r="L23" s="8"/>
      <c r="M23" s="8"/>
      <c r="N23" s="8"/>
      <c r="O23" s="8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1"/>
      <c r="FR23" s="1"/>
      <c r="FS23" s="1"/>
    </row>
    <row r="24" spans="1:176" ht="15.75" x14ac:dyDescent="0.25">
      <c r="A24" s="18">
        <v>7.4</v>
      </c>
      <c r="B24" s="19" t="s">
        <v>14</v>
      </c>
      <c r="C24" s="23"/>
      <c r="D24" s="23"/>
      <c r="E24" s="23"/>
      <c r="F24" s="23"/>
      <c r="G24" s="8"/>
      <c r="H24" s="8"/>
      <c r="I24" s="8"/>
      <c r="J24" s="8"/>
      <c r="K24" s="8"/>
      <c r="L24" s="8"/>
      <c r="M24" s="8"/>
      <c r="N24" s="8"/>
      <c r="O24" s="8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1"/>
      <c r="FR24" s="1"/>
      <c r="FS24" s="1"/>
    </row>
    <row r="25" spans="1:176" ht="15.75" x14ac:dyDescent="0.25">
      <c r="A25" s="18">
        <v>7.5</v>
      </c>
      <c r="B25" s="19" t="s">
        <v>15</v>
      </c>
      <c r="C25" s="23"/>
      <c r="D25" s="23"/>
      <c r="E25" s="23"/>
      <c r="F25" s="23"/>
      <c r="G25" s="8"/>
      <c r="H25" s="8"/>
      <c r="I25" s="8"/>
      <c r="J25" s="8"/>
      <c r="K25" s="8"/>
      <c r="L25" s="8"/>
      <c r="M25" s="8"/>
      <c r="N25" s="8"/>
      <c r="O25" s="8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1"/>
      <c r="FR25" s="1"/>
      <c r="FS25" s="1"/>
    </row>
    <row r="26" spans="1:176" ht="15.75" x14ac:dyDescent="0.25">
      <c r="A26" s="18">
        <v>7.6</v>
      </c>
      <c r="B26" s="19" t="s">
        <v>16</v>
      </c>
      <c r="C26" s="20">
        <v>8723</v>
      </c>
      <c r="D26" s="20">
        <v>9608</v>
      </c>
      <c r="E26" s="20">
        <v>10814</v>
      </c>
      <c r="F26" s="20">
        <v>11506</v>
      </c>
      <c r="G26" s="4">
        <v>13462</v>
      </c>
      <c r="H26" s="4">
        <v>13070</v>
      </c>
      <c r="I26" s="4">
        <v>14531</v>
      </c>
      <c r="J26" s="4">
        <v>28971</v>
      </c>
      <c r="K26" s="4">
        <v>26283</v>
      </c>
      <c r="L26" s="4">
        <v>24963</v>
      </c>
      <c r="M26" s="4">
        <v>21941</v>
      </c>
      <c r="N26" s="4">
        <v>23080</v>
      </c>
      <c r="O26" s="4">
        <v>24281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1"/>
      <c r="FR26" s="1"/>
      <c r="FS26" s="1"/>
    </row>
    <row r="27" spans="1:176" ht="30" x14ac:dyDescent="0.25">
      <c r="A27" s="18">
        <v>7.7</v>
      </c>
      <c r="B27" s="19" t="s">
        <v>17</v>
      </c>
      <c r="C27" s="20">
        <v>138970</v>
      </c>
      <c r="D27" s="20">
        <v>158918</v>
      </c>
      <c r="E27" s="20">
        <v>175489</v>
      </c>
      <c r="F27" s="20">
        <v>213656</v>
      </c>
      <c r="G27" s="4">
        <v>250628</v>
      </c>
      <c r="H27" s="4">
        <v>221119</v>
      </c>
      <c r="I27" s="4">
        <v>193335</v>
      </c>
      <c r="J27" s="4">
        <v>188720</v>
      </c>
      <c r="K27" s="4">
        <v>219674</v>
      </c>
      <c r="L27" s="4">
        <v>215290</v>
      </c>
      <c r="M27" s="4">
        <v>222397</v>
      </c>
      <c r="N27" s="4">
        <v>228114</v>
      </c>
      <c r="O27" s="4">
        <v>235322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1"/>
      <c r="FR27" s="1"/>
      <c r="FS27" s="1"/>
    </row>
    <row r="28" spans="1:176" ht="15.75" x14ac:dyDescent="0.25">
      <c r="A28" s="21" t="s">
        <v>37</v>
      </c>
      <c r="B28" s="19" t="s">
        <v>18</v>
      </c>
      <c r="C28" s="20">
        <v>529208</v>
      </c>
      <c r="D28" s="20">
        <v>590866</v>
      </c>
      <c r="E28" s="20">
        <v>646724</v>
      </c>
      <c r="F28" s="20">
        <v>670413</v>
      </c>
      <c r="G28" s="4">
        <v>757684</v>
      </c>
      <c r="H28" s="4">
        <v>677144</v>
      </c>
      <c r="I28" s="4">
        <v>726866</v>
      </c>
      <c r="J28" s="4">
        <v>682873</v>
      </c>
      <c r="K28" s="4">
        <v>739746</v>
      </c>
      <c r="L28" s="4">
        <v>760606</v>
      </c>
      <c r="M28" s="4">
        <v>728710</v>
      </c>
      <c r="N28" s="4">
        <v>786585</v>
      </c>
      <c r="O28" s="4">
        <v>842056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1"/>
      <c r="FR28" s="1"/>
      <c r="FS28" s="1"/>
    </row>
    <row r="29" spans="1:176" ht="30" x14ac:dyDescent="0.25">
      <c r="A29" s="21" t="s">
        <v>38</v>
      </c>
      <c r="B29" s="19" t="s">
        <v>19</v>
      </c>
      <c r="C29" s="20">
        <v>1609432</v>
      </c>
      <c r="D29" s="20">
        <v>1581372</v>
      </c>
      <c r="E29" s="20">
        <v>1721146</v>
      </c>
      <c r="F29" s="20">
        <v>1740686</v>
      </c>
      <c r="G29" s="4">
        <v>1719357</v>
      </c>
      <c r="H29" s="4">
        <v>1712846</v>
      </c>
      <c r="I29" s="4">
        <v>1673027</v>
      </c>
      <c r="J29" s="4">
        <v>1435618</v>
      </c>
      <c r="K29" s="4">
        <v>1672723</v>
      </c>
      <c r="L29" s="4">
        <v>1653766</v>
      </c>
      <c r="M29" s="4">
        <v>1760069</v>
      </c>
      <c r="N29" s="4">
        <v>1772982</v>
      </c>
      <c r="O29" s="4">
        <v>1797313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1"/>
      <c r="FR29" s="1"/>
      <c r="FS29" s="1"/>
    </row>
    <row r="30" spans="1:176" ht="15.75" x14ac:dyDescent="0.25">
      <c r="A30" s="21" t="s">
        <v>39</v>
      </c>
      <c r="B30" s="19" t="s">
        <v>54</v>
      </c>
      <c r="C30" s="20">
        <v>423898</v>
      </c>
      <c r="D30" s="20">
        <v>432267</v>
      </c>
      <c r="E30" s="20">
        <v>504451</v>
      </c>
      <c r="F30" s="20">
        <v>538752</v>
      </c>
      <c r="G30" s="4">
        <v>596690</v>
      </c>
      <c r="H30" s="4">
        <v>589859</v>
      </c>
      <c r="I30" s="4">
        <v>661871</v>
      </c>
      <c r="J30" s="4">
        <v>728394</v>
      </c>
      <c r="K30" s="4">
        <v>782861</v>
      </c>
      <c r="L30" s="4">
        <v>1187214</v>
      </c>
      <c r="M30" s="4">
        <v>1291997</v>
      </c>
      <c r="N30" s="4">
        <v>1479772</v>
      </c>
      <c r="O30" s="4">
        <v>1498477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1"/>
      <c r="FR30" s="1"/>
      <c r="FS30" s="1"/>
    </row>
    <row r="31" spans="1:176" ht="15.75" x14ac:dyDescent="0.25">
      <c r="A31" s="21" t="s">
        <v>40</v>
      </c>
      <c r="B31" s="19" t="s">
        <v>20</v>
      </c>
      <c r="C31" s="20">
        <v>733145</v>
      </c>
      <c r="D31" s="20">
        <v>751627</v>
      </c>
      <c r="E31" s="20">
        <v>737295</v>
      </c>
      <c r="F31" s="20">
        <v>767015</v>
      </c>
      <c r="G31" s="4">
        <v>820474</v>
      </c>
      <c r="H31" s="4">
        <v>907635</v>
      </c>
      <c r="I31" s="4">
        <v>983974</v>
      </c>
      <c r="J31" s="4">
        <v>1200859</v>
      </c>
      <c r="K31" s="4">
        <v>1490835</v>
      </c>
      <c r="L31" s="4">
        <v>1145293</v>
      </c>
      <c r="M31" s="4">
        <v>1286567</v>
      </c>
      <c r="N31" s="4">
        <v>1358528</v>
      </c>
      <c r="O31" s="4">
        <v>1442656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1"/>
      <c r="FR31" s="1"/>
      <c r="FS31" s="1"/>
    </row>
    <row r="32" spans="1:176" s="36" customFormat="1" ht="15.75" x14ac:dyDescent="0.25">
      <c r="A32" s="37"/>
      <c r="B32" s="38" t="s">
        <v>30</v>
      </c>
      <c r="C32" s="39">
        <f>C17+C20+C28+C29+C30+C31</f>
        <v>4653885</v>
      </c>
      <c r="D32" s="39">
        <f t="shared" ref="D32:K32" si="11">D17+D20+D28+D29+D30+D31</f>
        <v>4852575</v>
      </c>
      <c r="E32" s="39">
        <f t="shared" si="11"/>
        <v>5241260</v>
      </c>
      <c r="F32" s="39">
        <f t="shared" si="11"/>
        <v>5436910</v>
      </c>
      <c r="G32" s="39">
        <f t="shared" si="11"/>
        <v>5753939</v>
      </c>
      <c r="H32" s="39">
        <f t="shared" si="11"/>
        <v>6037576</v>
      </c>
      <c r="I32" s="39">
        <f t="shared" si="11"/>
        <v>6048066</v>
      </c>
      <c r="J32" s="39">
        <f t="shared" si="11"/>
        <v>6294527</v>
      </c>
      <c r="K32" s="39">
        <f t="shared" si="11"/>
        <v>6943760</v>
      </c>
      <c r="L32" s="39">
        <f t="shared" ref="L32" si="12">L17+L20+L28+L29+L30+L31</f>
        <v>6451399</v>
      </c>
      <c r="M32" s="39">
        <f t="shared" ref="M32:N32" si="13">M17+M20+M28+M29+M30+M31</f>
        <v>7124735</v>
      </c>
      <c r="N32" s="39">
        <f t="shared" si="13"/>
        <v>7673379</v>
      </c>
      <c r="O32" s="39">
        <f t="shared" ref="O32" si="14">O17+O20+O28+O29+O30+O31</f>
        <v>7986210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35"/>
      <c r="FR32" s="35"/>
      <c r="FS32" s="35"/>
    </row>
    <row r="33" spans="1:176" s="35" customFormat="1" ht="15.75" x14ac:dyDescent="0.25">
      <c r="A33" s="30" t="s">
        <v>27</v>
      </c>
      <c r="B33" s="43" t="s">
        <v>51</v>
      </c>
      <c r="C33" s="32">
        <f t="shared" ref="C33" si="15">C6+C11+C13+C14+C15+C17+C20+C28+C29+C30+C31</f>
        <v>13262941.606278047</v>
      </c>
      <c r="D33" s="32">
        <f t="shared" ref="D33:K33" si="16">D6+D11+D13+D14+D15+D17+D20+D28+D29+D30+D31</f>
        <v>13835172.401207518</v>
      </c>
      <c r="E33" s="32">
        <f t="shared" si="16"/>
        <v>15346939</v>
      </c>
      <c r="F33" s="32">
        <f t="shared" si="16"/>
        <v>15477434</v>
      </c>
      <c r="G33" s="32">
        <f t="shared" si="16"/>
        <v>15844047</v>
      </c>
      <c r="H33" s="32">
        <f t="shared" si="16"/>
        <v>16849410</v>
      </c>
      <c r="I33" s="32">
        <f t="shared" si="16"/>
        <v>17404167</v>
      </c>
      <c r="J33" s="32">
        <f t="shared" si="16"/>
        <v>19587484</v>
      </c>
      <c r="K33" s="32">
        <f t="shared" si="16"/>
        <v>20622696</v>
      </c>
      <c r="L33" s="32">
        <f t="shared" ref="L33" si="17">L6+L11+L13+L14+L15+L17+L20+L28+L29+L30+L31</f>
        <v>20529240</v>
      </c>
      <c r="M33" s="32">
        <f t="shared" ref="M33:N33" si="18">M6+M11+M13+M14+M15+M17+M20+M28+M29+M30+M31</f>
        <v>23136531</v>
      </c>
      <c r="N33" s="32">
        <f t="shared" si="18"/>
        <v>24745484</v>
      </c>
      <c r="O33" s="32">
        <f t="shared" ref="O33" si="19">O6+O11+O13+O14+O15+O17+O20+O28+O29+O30+O31</f>
        <v>26031885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T33" s="36"/>
    </row>
    <row r="34" spans="1:176" s="36" customFormat="1" ht="15.75" x14ac:dyDescent="0.25">
      <c r="A34" s="44" t="s">
        <v>43</v>
      </c>
      <c r="B34" s="45" t="s">
        <v>25</v>
      </c>
      <c r="C34" s="46">
        <f>GSVA_const!C34</f>
        <v>964400</v>
      </c>
      <c r="D34" s="46">
        <f>GSVA_const!D34</f>
        <v>1040858</v>
      </c>
      <c r="E34" s="46">
        <f>GSVA_const!E34</f>
        <v>1002493.6439428056</v>
      </c>
      <c r="F34" s="46">
        <f>GSVA_const!F34</f>
        <v>1057986.8305531167</v>
      </c>
      <c r="G34" s="46">
        <f>GSVA_const!G34</f>
        <v>1043841</v>
      </c>
      <c r="H34" s="46">
        <f>GSVA_const!H34</f>
        <v>1904642</v>
      </c>
      <c r="I34" s="46">
        <f>GSVA_const!I34</f>
        <v>2003155</v>
      </c>
      <c r="J34" s="46">
        <f>GSVA_const!J34</f>
        <v>2170335</v>
      </c>
      <c r="K34" s="46">
        <f>GSVA_const!K34</f>
        <v>1617140</v>
      </c>
      <c r="L34" s="46">
        <f>GSVA_const!L34</f>
        <v>1320696</v>
      </c>
      <c r="M34" s="46">
        <f>GSVA_const!M34</f>
        <v>1458182</v>
      </c>
      <c r="N34" s="46">
        <f>GSVA_const!N34</f>
        <v>1638394</v>
      </c>
      <c r="O34" s="46">
        <f>GSVA_const!O34</f>
        <v>1948434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</row>
    <row r="35" spans="1:176" s="36" customFormat="1" ht="15.75" x14ac:dyDescent="0.25">
      <c r="A35" s="44" t="s">
        <v>44</v>
      </c>
      <c r="B35" s="45" t="s">
        <v>24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</row>
    <row r="36" spans="1:176" s="36" customFormat="1" ht="15.75" x14ac:dyDescent="0.25">
      <c r="A36" s="44" t="s">
        <v>45</v>
      </c>
      <c r="B36" s="45" t="s">
        <v>63</v>
      </c>
      <c r="C36" s="39">
        <f>C33+C34-C35</f>
        <v>14227341.606278047</v>
      </c>
      <c r="D36" s="39">
        <f>D33+D34-D35</f>
        <v>14876030.401207518</v>
      </c>
      <c r="E36" s="39">
        <f>E33+E34-E35</f>
        <v>16349432.643942805</v>
      </c>
      <c r="F36" s="39">
        <f>F33+F34-F35</f>
        <v>16535420.830553116</v>
      </c>
      <c r="G36" s="39">
        <f t="shared" ref="G36:H36" si="20">G33+G34-G35</f>
        <v>16887888</v>
      </c>
      <c r="H36" s="39">
        <f t="shared" si="20"/>
        <v>18754052</v>
      </c>
      <c r="I36" s="39">
        <f t="shared" ref="I36:O36" si="21">I33+I34-I35</f>
        <v>19407322</v>
      </c>
      <c r="J36" s="39">
        <f t="shared" si="21"/>
        <v>21757819</v>
      </c>
      <c r="K36" s="39">
        <f t="shared" si="21"/>
        <v>22239836</v>
      </c>
      <c r="L36" s="39">
        <f t="shared" si="21"/>
        <v>21849936</v>
      </c>
      <c r="M36" s="39">
        <f t="shared" si="21"/>
        <v>24594713</v>
      </c>
      <c r="N36" s="39">
        <f t="shared" si="21"/>
        <v>26383878</v>
      </c>
      <c r="O36" s="39">
        <f t="shared" si="21"/>
        <v>27980319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</row>
    <row r="37" spans="1:176" s="36" customFormat="1" ht="15.75" x14ac:dyDescent="0.25">
      <c r="A37" s="44" t="s">
        <v>46</v>
      </c>
      <c r="B37" s="45" t="s">
        <v>42</v>
      </c>
      <c r="C37" s="47">
        <f>GSVA_cur!C37</f>
        <v>257850</v>
      </c>
      <c r="D37" s="47">
        <f>GSVA_cur!D37</f>
        <v>262010</v>
      </c>
      <c r="E37" s="47">
        <f>GSVA_cur!E37</f>
        <v>266240</v>
      </c>
      <c r="F37" s="47">
        <f>GSVA_cur!F37</f>
        <v>270530</v>
      </c>
      <c r="G37" s="47">
        <f>GSVA_cur!G37</f>
        <v>274900</v>
      </c>
      <c r="H37" s="47">
        <f>GSVA_cur!H37</f>
        <v>279330</v>
      </c>
      <c r="I37" s="47">
        <f>GSVA_cur!I37</f>
        <v>283840</v>
      </c>
      <c r="J37" s="47">
        <f>GSVA_cur!J37</f>
        <v>288420</v>
      </c>
      <c r="K37" s="47">
        <f>GSVA_cur!K37</f>
        <v>289480</v>
      </c>
      <c r="L37" s="47">
        <f>GSVA_cur!L37</f>
        <v>293330</v>
      </c>
      <c r="M37" s="47">
        <f>GSVA_cur!M37</f>
        <v>296930</v>
      </c>
      <c r="N37" s="47">
        <f>GSVA_cur!N37</f>
        <v>300370</v>
      </c>
      <c r="O37" s="47">
        <f>GSVA_cur!O37</f>
        <v>303800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</row>
    <row r="38" spans="1:176" s="36" customFormat="1" ht="15.75" x14ac:dyDescent="0.25">
      <c r="A38" s="44" t="s">
        <v>47</v>
      </c>
      <c r="B38" s="45" t="s">
        <v>64</v>
      </c>
      <c r="C38" s="39">
        <f>C36/C37*1000</f>
        <v>55176.814451340106</v>
      </c>
      <c r="D38" s="39">
        <f>D36/D37*1000</f>
        <v>56776.57494449646</v>
      </c>
      <c r="E38" s="39">
        <f>E36/E37*1000</f>
        <v>61408.626216732286</v>
      </c>
      <c r="F38" s="39">
        <f>F36/F37*1000</f>
        <v>61122.318524944058</v>
      </c>
      <c r="G38" s="40">
        <f t="shared" ref="G38:H38" si="22">G36/G37*1000</f>
        <v>61432.841033102944</v>
      </c>
      <c r="H38" s="40">
        <f t="shared" si="22"/>
        <v>67139.412164822978</v>
      </c>
      <c r="I38" s="40">
        <f t="shared" ref="I38:O38" si="23">I36/I37*1000</f>
        <v>68374.161499436304</v>
      </c>
      <c r="J38" s="40">
        <f t="shared" si="23"/>
        <v>75437.968934193195</v>
      </c>
      <c r="K38" s="40">
        <f t="shared" si="23"/>
        <v>76826.848141495095</v>
      </c>
      <c r="L38" s="40">
        <f t="shared" si="23"/>
        <v>74489.264650734665</v>
      </c>
      <c r="M38" s="40">
        <f t="shared" si="23"/>
        <v>82830.00370457684</v>
      </c>
      <c r="N38" s="40">
        <f t="shared" si="23"/>
        <v>87837.926557246057</v>
      </c>
      <c r="O38" s="40">
        <f t="shared" si="23"/>
        <v>92101.115865701111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L38" s="40"/>
      <c r="BM38" s="40"/>
      <c r="BN38" s="40"/>
      <c r="BO38" s="40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</row>
    <row r="39" spans="1:176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3" max="1048575" man="1"/>
    <brk id="39" max="1048575" man="1"/>
    <brk id="103" max="95" man="1"/>
    <brk id="139" max="1048575" man="1"/>
    <brk id="163" max="1048575" man="1"/>
    <brk id="171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2024-08-16T06:22:50Z</dcterms:modified>
</cp:coreProperties>
</file>